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filterPrivacy="1" codeName="ThisWorkbook" defaultThemeVersion="124226"/>
  <xr:revisionPtr revIDLastSave="0" documentId="13_ncr:1_{6260560D-9ABB-4BD3-B3AD-9F6F0ADAF3A7}" xr6:coauthVersionLast="47" xr6:coauthVersionMax="47" xr10:uidLastSave="{00000000-0000-0000-0000-000000000000}"/>
  <bookViews>
    <workbookView xWindow="-120" yWindow="-120" windowWidth="29040" windowHeight="15720" tabRatio="827" xr2:uid="{00000000-000D-0000-FFFF-FFFF00000000}"/>
  </bookViews>
  <sheets>
    <sheet name="Cover" sheetId="21" r:id="rId1"/>
    <sheet name="Index" sheetId="25" r:id="rId2"/>
    <sheet name="Profile Form I" sheetId="13" r:id="rId3"/>
    <sheet name="Profile Form II" sheetId="5" r:id="rId4"/>
    <sheet name="List of Subsidiaries" sheetId="16" r:id="rId5"/>
    <sheet name="Part I " sheetId="15" r:id="rId6"/>
    <sheet name="Part II " sheetId="27" r:id="rId7"/>
    <sheet name="Audit Qualifications" sheetId="18" r:id="rId8"/>
    <sheet name="Part III" sheetId="2" r:id="rId9"/>
    <sheet name="Part IV" sheetId="19" r:id="rId10"/>
    <sheet name="Part V" sheetId="20" r:id="rId11"/>
    <sheet name="Part VI" sheetId="28" r:id="rId12"/>
    <sheet name="Part VII CSR" sheetId="29" r:id="rId13"/>
    <sheet name="PartVII-Other" sheetId="23" r:id="rId14"/>
    <sheet name="Part VIII " sheetId="10" r:id="rId15"/>
    <sheet name="PART IX MOU information" sheetId="12" r:id="rId16"/>
    <sheet name="Part X Reasons for variations" sheetId="14" r:id="rId17"/>
  </sheets>
  <definedNames>
    <definedName name="_xlnm.Print_Area" localSheetId="7">'Audit Qualifications'!$A$1:$B$15</definedName>
    <definedName name="_xlnm.Print_Area" localSheetId="1">Index!$B$2:$D$22</definedName>
    <definedName name="_xlnm.Print_Area" localSheetId="4">'List of Subsidiaries'!$A$2:$C$33</definedName>
    <definedName name="_xlnm.Print_Area" localSheetId="5">'Part I '!$A$1:$E$321</definedName>
    <definedName name="_xlnm.Print_Area" localSheetId="6">'Part II '!$A$1:$E$70</definedName>
    <definedName name="_xlnm.Print_Area" localSheetId="8">'Part III'!$A$1:$E$101</definedName>
    <definedName name="_xlnm.Print_Area" localSheetId="9">'Part IV'!$A$1:$R$68</definedName>
    <definedName name="_xlnm.Print_Area" localSheetId="10">'Part V'!$A$1:$E$62</definedName>
    <definedName name="_xlnm.Print_Area" localSheetId="11">'Part VI'!$A$1:$E$450</definedName>
    <definedName name="_xlnm.Print_Area" localSheetId="14">'Part VIII '!$A$1:$C$49</definedName>
    <definedName name="_xlnm.Print_Area" localSheetId="2">'Profile Form I'!$A$1:$C$31</definedName>
    <definedName name="_xlnm.Print_Area" localSheetId="3">'Profile Form II'!$A$1:$C$62</definedName>
    <definedName name="_xlnm.Print_Titles" localSheetId="5">'Part I '!$2:$4</definedName>
    <definedName name="_xlnm.Print_Titles" localSheetId="6">'Part II '!$2:$4</definedName>
    <definedName name="_xlnm.Print_Titles" localSheetId="8">'Part III'!$1:$2</definedName>
    <definedName name="_xlnm.Print_Titles" localSheetId="9">'Part IV'!$1:$2</definedName>
    <definedName name="_xlnm.Print_Titles" localSheetId="10">'Part V'!$1:$2</definedName>
    <definedName name="_xlnm.Print_Titles" localSheetId="11">'Part VI'!$1:$2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43" i="28" l="1"/>
  <c r="D443" i="28"/>
  <c r="E425" i="28"/>
  <c r="D425" i="28"/>
  <c r="E415" i="28"/>
  <c r="D415" i="28"/>
  <c r="E384" i="28"/>
  <c r="D384" i="28"/>
  <c r="E380" i="28"/>
  <c r="E385" i="28" s="1"/>
  <c r="D380" i="28"/>
  <c r="D385" i="28" s="1"/>
  <c r="E373" i="28"/>
  <c r="E374" i="28" s="1"/>
  <c r="D373" i="28"/>
  <c r="D374" i="28" s="1"/>
  <c r="E369" i="28"/>
  <c r="D369" i="28"/>
  <c r="E362" i="28"/>
  <c r="D362" i="28"/>
  <c r="E356" i="28"/>
  <c r="D356" i="28"/>
  <c r="E349" i="28"/>
  <c r="D349" i="28"/>
  <c r="E343" i="28"/>
  <c r="D343" i="28"/>
  <c r="E336" i="28"/>
  <c r="D336" i="28"/>
  <c r="E327" i="28"/>
  <c r="D327" i="28"/>
  <c r="E323" i="28"/>
  <c r="D323" i="28"/>
  <c r="E316" i="28"/>
  <c r="D316" i="28"/>
  <c r="E312" i="28"/>
  <c r="E317" i="28" s="1"/>
  <c r="D312" i="28"/>
  <c r="D317" i="28" s="1"/>
  <c r="E305" i="28"/>
  <c r="D305" i="28"/>
  <c r="E301" i="28"/>
  <c r="D301" i="28"/>
  <c r="E294" i="28"/>
  <c r="D294" i="28"/>
  <c r="E290" i="28"/>
  <c r="E295" i="28" s="1"/>
  <c r="D290" i="28"/>
  <c r="D295" i="28" s="1"/>
  <c r="E270" i="28"/>
  <c r="D270" i="28"/>
  <c r="E265" i="28"/>
  <c r="D265" i="28"/>
  <c r="E259" i="28"/>
  <c r="D259" i="28"/>
  <c r="E252" i="28"/>
  <c r="D252" i="28"/>
  <c r="C250" i="28"/>
  <c r="C249" i="28"/>
  <c r="C247" i="28"/>
  <c r="C246" i="28"/>
  <c r="C244" i="28"/>
  <c r="C243" i="28"/>
  <c r="C241" i="28"/>
  <c r="C240" i="28"/>
  <c r="C238" i="28"/>
  <c r="C237" i="28"/>
  <c r="C235" i="28"/>
  <c r="C234" i="28"/>
  <c r="C232" i="28"/>
  <c r="C231" i="28"/>
  <c r="C229" i="28"/>
  <c r="C228" i="28"/>
  <c r="C226" i="28"/>
  <c r="C225" i="28"/>
  <c r="E219" i="28"/>
  <c r="D219" i="28"/>
  <c r="E184" i="28"/>
  <c r="D184" i="28"/>
  <c r="E179" i="28"/>
  <c r="D179" i="28"/>
  <c r="E175" i="28"/>
  <c r="D175" i="28"/>
  <c r="E169" i="28"/>
  <c r="D169" i="28"/>
  <c r="E163" i="28"/>
  <c r="D163" i="28"/>
  <c r="E158" i="28"/>
  <c r="D158" i="28"/>
  <c r="E153" i="28"/>
  <c r="D153" i="28"/>
  <c r="E147" i="28"/>
  <c r="D147" i="28"/>
  <c r="E142" i="28"/>
  <c r="D142" i="28"/>
  <c r="E136" i="28"/>
  <c r="D136" i="28"/>
  <c r="E131" i="28"/>
  <c r="D131" i="28"/>
  <c r="E125" i="28"/>
  <c r="D125" i="28"/>
  <c r="E119" i="28"/>
  <c r="D119" i="28"/>
  <c r="E113" i="28"/>
  <c r="D113" i="28"/>
  <c r="E106" i="28"/>
  <c r="D106" i="28"/>
  <c r="E101" i="28"/>
  <c r="D101" i="28"/>
  <c r="E96" i="28"/>
  <c r="D96" i="28"/>
  <c r="E91" i="28"/>
  <c r="D91" i="28"/>
  <c r="E87" i="28"/>
  <c r="E92" i="28" s="1"/>
  <c r="D87" i="28"/>
  <c r="D92" i="28" s="1"/>
  <c r="E79" i="28"/>
  <c r="D79" i="28"/>
  <c r="E75" i="28"/>
  <c r="D75" i="28"/>
  <c r="E68" i="28"/>
  <c r="D68" i="28"/>
  <c r="E60" i="28"/>
  <c r="E69" i="28" s="1"/>
  <c r="D60" i="28"/>
  <c r="D69" i="28" s="1"/>
  <c r="E47" i="28"/>
  <c r="D47" i="28"/>
  <c r="E39" i="28"/>
  <c r="E48" i="28" s="1"/>
  <c r="D39" i="28"/>
  <c r="D48" i="28" s="1"/>
  <c r="E25" i="28"/>
  <c r="D25" i="28"/>
  <c r="E17" i="28"/>
  <c r="D17" i="28"/>
  <c r="E60" i="27"/>
  <c r="E54" i="27"/>
  <c r="E56" i="27" s="1"/>
  <c r="E44" i="27"/>
  <c r="E28" i="27"/>
  <c r="E11" i="27"/>
  <c r="E13" i="27" s="1"/>
  <c r="E29" i="27" s="1"/>
  <c r="E32" i="27" s="1"/>
  <c r="E45" i="27" s="1"/>
  <c r="E47" i="27" s="1"/>
  <c r="E49" i="27" s="1"/>
  <c r="E57" i="27" s="1"/>
  <c r="E61" i="27" s="1"/>
  <c r="E67" i="27" s="1"/>
  <c r="E61" i="20"/>
  <c r="E55" i="20"/>
  <c r="E49" i="20"/>
  <c r="E43" i="20"/>
  <c r="E37" i="20"/>
  <c r="E30" i="20"/>
  <c r="E23" i="20"/>
  <c r="E16" i="20"/>
  <c r="E7" i="20"/>
  <c r="D61" i="20"/>
  <c r="D55" i="20"/>
  <c r="D49" i="20"/>
  <c r="D43" i="20"/>
  <c r="D37" i="20"/>
  <c r="D30" i="20"/>
  <c r="D23" i="20"/>
  <c r="D16" i="20"/>
  <c r="D7" i="20"/>
  <c r="F67" i="19"/>
  <c r="O66" i="19"/>
  <c r="O65" i="19"/>
  <c r="O64" i="19"/>
  <c r="O63" i="19"/>
  <c r="O62" i="19"/>
  <c r="O61" i="19"/>
  <c r="O60" i="19"/>
  <c r="O59" i="19"/>
  <c r="O58" i="19"/>
  <c r="O57" i="19"/>
  <c r="O56" i="19"/>
  <c r="O55" i="19"/>
  <c r="O54" i="19"/>
  <c r="O53" i="19"/>
  <c r="O52" i="19"/>
  <c r="O51" i="19"/>
  <c r="O50" i="19"/>
  <c r="O49" i="19"/>
  <c r="O48" i="19"/>
  <c r="O47" i="19"/>
  <c r="O46" i="19"/>
  <c r="O45" i="19"/>
  <c r="O44" i="19"/>
  <c r="O43" i="19"/>
  <c r="O42" i="19"/>
  <c r="O41" i="19"/>
  <c r="O40" i="19"/>
  <c r="O39" i="19"/>
  <c r="O38" i="19"/>
  <c r="O37" i="19"/>
  <c r="O36" i="19"/>
  <c r="O35" i="19"/>
  <c r="O34" i="19"/>
  <c r="O33" i="19"/>
  <c r="O32" i="19"/>
  <c r="O31" i="19"/>
  <c r="O30" i="19"/>
  <c r="O29" i="19"/>
  <c r="A64" i="12"/>
  <c r="A65" i="12" s="1"/>
  <c r="A66" i="12" s="1"/>
  <c r="A67" i="12" s="1"/>
  <c r="A68" i="12" s="1"/>
  <c r="A69" i="12" s="1"/>
  <c r="A70" i="12" s="1"/>
  <c r="A71" i="12" s="1"/>
  <c r="A72" i="12" s="1"/>
  <c r="A73" i="12" s="1"/>
  <c r="A74" i="12" s="1"/>
  <c r="A75" i="12" s="1"/>
  <c r="A76" i="12" s="1"/>
  <c r="E6" i="14"/>
  <c r="D253" i="28" l="1"/>
  <c r="E253" i="28"/>
  <c r="D306" i="28"/>
  <c r="E306" i="28"/>
  <c r="D363" i="28"/>
  <c r="E363" i="28"/>
  <c r="D26" i="28"/>
  <c r="D80" i="28"/>
  <c r="D328" i="28"/>
  <c r="E26" i="28"/>
  <c r="E80" i="28"/>
  <c r="E328" i="28"/>
  <c r="E329" i="28" s="1"/>
  <c r="D329" i="28"/>
  <c r="E62" i="20"/>
  <c r="D62" i="20"/>
  <c r="A27" i="13"/>
  <c r="A29" i="13" s="1"/>
  <c r="E16" i="14"/>
  <c r="E203" i="15"/>
  <c r="E31" i="15" l="1"/>
  <c r="E33" i="15" s="1"/>
  <c r="E317" i="15"/>
  <c r="E313" i="15"/>
  <c r="E307" i="15"/>
  <c r="E300" i="15"/>
  <c r="E294" i="15"/>
  <c r="E278" i="15"/>
  <c r="E257" i="15"/>
  <c r="E252" i="15"/>
  <c r="E248" i="15"/>
  <c r="E231" i="15"/>
  <c r="E193" i="15"/>
  <c r="E189" i="15"/>
  <c r="E169" i="15"/>
  <c r="E170" i="15" s="1"/>
  <c r="E152" i="15"/>
  <c r="E138" i="15"/>
  <c r="E127" i="15"/>
  <c r="E124" i="15"/>
  <c r="E119" i="15"/>
  <c r="E111" i="15"/>
  <c r="E99" i="15"/>
  <c r="E89" i="15"/>
  <c r="E74" i="15"/>
  <c r="E61" i="15"/>
  <c r="E53" i="15"/>
  <c r="E40" i="15"/>
  <c r="E37" i="15"/>
  <c r="E24" i="15"/>
  <c r="E12" i="15"/>
  <c r="E18" i="15" s="1"/>
  <c r="E194" i="15" l="1"/>
  <c r="E196" i="15" s="1"/>
  <c r="E197" i="15" s="1"/>
  <c r="E296" i="15"/>
  <c r="E308" i="15" s="1"/>
  <c r="E319" i="15" s="1"/>
  <c r="E62" i="15"/>
  <c r="E76" i="15" s="1"/>
  <c r="E120" i="15"/>
  <c r="E140" i="15" s="1"/>
  <c r="E153" i="15" s="1"/>
  <c r="E260" i="15"/>
  <c r="E20" i="15"/>
  <c r="E41" i="15" s="1"/>
  <c r="E38" i="15"/>
  <c r="E39" i="15" s="1"/>
  <c r="E211" i="15"/>
  <c r="E90" i="15" l="1"/>
  <c r="E156" i="15" s="1"/>
  <c r="E321" i="15"/>
  <c r="A33" i="5" l="1"/>
  <c r="A36" i="5" s="1"/>
  <c r="A38" i="5" s="1"/>
  <c r="A40" i="5" s="1"/>
  <c r="A43" i="5" s="1"/>
  <c r="A44" i="5" s="1"/>
  <c r="A45" i="5" s="1"/>
  <c r="A46" i="5" s="1"/>
  <c r="A48" i="5" s="1"/>
  <c r="A49" i="5" s="1"/>
  <c r="A23" i="5"/>
  <c r="A24" i="5" s="1"/>
  <c r="A10" i="5"/>
  <c r="A11" i="5" s="1"/>
  <c r="A12" i="5" s="1"/>
  <c r="A13" i="5" s="1"/>
  <c r="A14" i="5" s="1"/>
  <c r="A15" i="5" s="1"/>
  <c r="A16" i="5" s="1"/>
  <c r="E22" i="14"/>
  <c r="E23" i="14"/>
  <c r="E24" i="14"/>
  <c r="E25" i="14"/>
  <c r="E26" i="14"/>
  <c r="E27" i="14"/>
  <c r="E28" i="14"/>
  <c r="E29" i="14"/>
  <c r="E30" i="14"/>
  <c r="E31" i="14"/>
  <c r="E32" i="14"/>
  <c r="E21" i="14"/>
  <c r="E7" i="14"/>
  <c r="E8" i="14"/>
  <c r="E9" i="14"/>
  <c r="E10" i="14"/>
  <c r="E11" i="14"/>
  <c r="E12" i="14"/>
  <c r="E13" i="14"/>
  <c r="E14" i="14"/>
  <c r="E15" i="14"/>
  <c r="E17" i="14"/>
  <c r="E5" i="14"/>
  <c r="A22" i="14"/>
  <c r="A23" i="14" s="1"/>
  <c r="A24" i="14" s="1"/>
  <c r="A25" i="14" s="1"/>
  <c r="A26" i="14" s="1"/>
  <c r="A27" i="14" s="1"/>
  <c r="A28" i="14" s="1"/>
  <c r="A29" i="14" s="1"/>
  <c r="A30" i="14" s="1"/>
  <c r="A31" i="14" s="1"/>
  <c r="A32" i="14" s="1"/>
  <c r="A20" i="13" l="1"/>
  <c r="A21" i="13" s="1"/>
  <c r="A22" i="13" s="1"/>
  <c r="A25" i="13" s="1"/>
  <c r="A11" i="13"/>
  <c r="A12" i="13" s="1"/>
  <c r="A15" i="13" l="1"/>
  <c r="A16" i="13" s="1"/>
  <c r="E55" i="2" l="1"/>
  <c r="E42" i="2"/>
  <c r="E38" i="2"/>
  <c r="E34" i="2"/>
  <c r="E30" i="2"/>
  <c r="E23" i="2"/>
  <c r="E17" i="2"/>
  <c r="E11" i="2"/>
  <c r="E61" i="2"/>
  <c r="E75" i="2"/>
  <c r="E85" i="2"/>
  <c r="E93" i="2"/>
  <c r="E95" i="2"/>
  <c r="E99" i="2"/>
  <c r="E49" i="2" l="1"/>
  <c r="E2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27" authorId="0" shapeId="0" xr:uid="{CF6AACF4-F56B-4FDC-9FDE-6435AFB4424B}">
      <text>
        <r>
          <rPr>
            <b/>
            <sz val="9"/>
            <color indexed="81"/>
            <rFont val="Tahoma"/>
            <family val="2"/>
          </rPr>
          <t>Author:</t>
        </r>
        <r>
          <rPr>
            <sz val="9"/>
            <color indexed="81"/>
            <rFont val="Tahoma"/>
            <family val="2"/>
          </rPr>
          <t xml:space="preserve">
Do not use decimals</t>
        </r>
      </text>
    </comment>
    <comment ref="F27" authorId="0" shapeId="0" xr:uid="{B8CF5C18-164E-4A4D-9931-492828F2E6D8}">
      <text>
        <r>
          <rPr>
            <b/>
            <sz val="9"/>
            <color indexed="81"/>
            <rFont val="Tahoma"/>
            <family val="2"/>
          </rPr>
          <t>Author:</t>
        </r>
        <r>
          <rPr>
            <sz val="9"/>
            <color indexed="81"/>
            <rFont val="Tahoma"/>
            <family val="2"/>
          </rPr>
          <t xml:space="preserve">
Do not use decimals</t>
        </r>
      </text>
    </comment>
  </commentList>
</comments>
</file>

<file path=xl/sharedStrings.xml><?xml version="1.0" encoding="utf-8"?>
<sst xmlns="http://schemas.openxmlformats.org/spreadsheetml/2006/main" count="1984" uniqueCount="1622">
  <si>
    <t>NON CURRENT ASSETS</t>
  </si>
  <si>
    <t xml:space="preserve">(a) </t>
  </si>
  <si>
    <t>Property Plant &amp; Equipment</t>
  </si>
  <si>
    <t>Land</t>
  </si>
  <si>
    <t>-Freehold</t>
  </si>
  <si>
    <t>-Leasehold</t>
  </si>
  <si>
    <t>Total Land (1207+1208)</t>
  </si>
  <si>
    <t>Building</t>
  </si>
  <si>
    <t>Plant &amp; Equipment</t>
  </si>
  <si>
    <t>Computers</t>
  </si>
  <si>
    <t>Other Fixed Assets</t>
  </si>
  <si>
    <t>(b)</t>
  </si>
  <si>
    <t>Capital Work-in-progress</t>
  </si>
  <si>
    <t>(c)</t>
  </si>
  <si>
    <t>Investment Property (Gross)</t>
  </si>
  <si>
    <t>Less: Depreciation and other adjustments</t>
  </si>
  <si>
    <t>(d)</t>
  </si>
  <si>
    <t>Goodwill</t>
  </si>
  <si>
    <t>(e)</t>
  </si>
  <si>
    <t>Other Intangible Assets</t>
  </si>
  <si>
    <t>Less: Accumulated Amortisation</t>
  </si>
  <si>
    <t>(f)</t>
  </si>
  <si>
    <t>Intangible Assets under Development</t>
  </si>
  <si>
    <t>(g)</t>
  </si>
  <si>
    <t>Biological Assets other than bearer plants (Gross)</t>
  </si>
  <si>
    <t>Less: Accumulated Depreciation</t>
  </si>
  <si>
    <t>(h)</t>
  </si>
  <si>
    <t>Financial Assets</t>
  </si>
  <si>
    <t>(i)</t>
  </si>
  <si>
    <t xml:space="preserve">Investments: </t>
  </si>
  <si>
    <t>Investments in Equity Instruments</t>
  </si>
  <si>
    <t>Subsidiary</t>
  </si>
  <si>
    <t>Joint Ventures</t>
  </si>
  <si>
    <t>Associates</t>
  </si>
  <si>
    <t>Other CPSEs</t>
  </si>
  <si>
    <t>Other Companies outside India</t>
  </si>
  <si>
    <t>Others</t>
  </si>
  <si>
    <t>Less: provisions</t>
  </si>
  <si>
    <t>Other Investments</t>
  </si>
  <si>
    <t xml:space="preserve">Preference Shares </t>
  </si>
  <si>
    <t>Debentures/Bonds</t>
  </si>
  <si>
    <t>Government Securities</t>
  </si>
  <si>
    <t>Mutual Funds</t>
  </si>
  <si>
    <t>Less : Provisions</t>
  </si>
  <si>
    <t>Total other Investments (1321 to 1325-1326)</t>
  </si>
  <si>
    <t>h (ii)</t>
  </si>
  <si>
    <t>Trade Receivables</t>
  </si>
  <si>
    <t>h (iii)</t>
  </si>
  <si>
    <t>Loans</t>
  </si>
  <si>
    <t>Security Deposits</t>
  </si>
  <si>
    <t>Loans to Related Parties</t>
  </si>
  <si>
    <t>(i) Holding company (incl ultimate holding Cos.)</t>
  </si>
  <si>
    <t xml:space="preserve">(ii) Subsidiary </t>
  </si>
  <si>
    <t>(iii) Joint Ventures</t>
  </si>
  <si>
    <t>(iv) Associates</t>
  </si>
  <si>
    <t>Other Loans</t>
  </si>
  <si>
    <t>Less: Allowance for bad and doubtful loans</t>
  </si>
  <si>
    <t>h (iv)</t>
  </si>
  <si>
    <t>Other Financial Assets</t>
  </si>
  <si>
    <t>Deferred tax assets (net)</t>
  </si>
  <si>
    <t>(j)</t>
  </si>
  <si>
    <t>Other non-current assets</t>
  </si>
  <si>
    <t>Capital Advances</t>
  </si>
  <si>
    <t>Advances to related parties</t>
  </si>
  <si>
    <t>(v) Others</t>
  </si>
  <si>
    <t>Other Advances</t>
  </si>
  <si>
    <t xml:space="preserve">Others </t>
  </si>
  <si>
    <t>CURRENT ASSETS</t>
  </si>
  <si>
    <t>(a)</t>
  </si>
  <si>
    <t>Inventories (including in transit)</t>
  </si>
  <si>
    <t>Raw Materials</t>
  </si>
  <si>
    <t>Work in Progress</t>
  </si>
  <si>
    <t xml:space="preserve">Finished Goods </t>
  </si>
  <si>
    <t>Stock in Trade</t>
  </si>
  <si>
    <t>Stores and Spares</t>
  </si>
  <si>
    <t>b (i)</t>
  </si>
  <si>
    <t>Investments</t>
  </si>
  <si>
    <t>Investment in Equity Instruments</t>
  </si>
  <si>
    <t>Subsidiary Companies</t>
  </si>
  <si>
    <t>Other Companies within India</t>
  </si>
  <si>
    <t>Less: Provisions</t>
  </si>
  <si>
    <t>Total Investment in Equity Instruments (1508+1509+1511 to 1515-1516)</t>
  </si>
  <si>
    <t>Total other Investments (1521 to 1525-1526)</t>
  </si>
  <si>
    <t>Total current Investments (1520+1530)</t>
  </si>
  <si>
    <t>b (ii)</t>
  </si>
  <si>
    <t xml:space="preserve">Trade Receivable outstanding for a period exceeding 6 months from the due date of payment </t>
  </si>
  <si>
    <t>Total Trade Receivables (1541+1542)</t>
  </si>
  <si>
    <t>b (iii)</t>
  </si>
  <si>
    <t>Cash and cash equivalents</t>
  </si>
  <si>
    <t>b (iv)</t>
  </si>
  <si>
    <t>Bank balances other than b(iii) above</t>
  </si>
  <si>
    <t>b (v)</t>
  </si>
  <si>
    <t>b (vi)</t>
  </si>
  <si>
    <t>Other financial assets</t>
  </si>
  <si>
    <t>Current Tax Assets (net)</t>
  </si>
  <si>
    <t>Other current assets</t>
  </si>
  <si>
    <t>II</t>
  </si>
  <si>
    <t>EQUITY AND LIABILITIES</t>
  </si>
  <si>
    <t>EQUITY</t>
  </si>
  <si>
    <t>Equity Share Capital</t>
  </si>
  <si>
    <t>Authorised Capital</t>
  </si>
  <si>
    <t>Central Government</t>
  </si>
  <si>
    <t>State Government</t>
  </si>
  <si>
    <t>Holding Company (Including Ultimate Holding Co.)</t>
  </si>
  <si>
    <t>Foreign Parties (Inclu. GDRs/FFI)</t>
  </si>
  <si>
    <t>FIIs/Mutual Funds/Banks</t>
  </si>
  <si>
    <t>Employees</t>
  </si>
  <si>
    <t>Others (Domestic)</t>
  </si>
  <si>
    <t>Total Paid up Capital (1008)</t>
  </si>
  <si>
    <t>Other Equity</t>
  </si>
  <si>
    <t>Capital Reserve</t>
  </si>
  <si>
    <t xml:space="preserve">Capital Redemption Reserve </t>
  </si>
  <si>
    <t>Debentures Redemption Reserve</t>
  </si>
  <si>
    <t>Revaluation Reserve</t>
  </si>
  <si>
    <t>Share Options Outstanding Account</t>
  </si>
  <si>
    <t>General reserve</t>
  </si>
  <si>
    <t>Other Reserves</t>
  </si>
  <si>
    <t>Reserves created from write-back of  depreciation &amp; amalgamation</t>
  </si>
  <si>
    <t>Other Funds</t>
  </si>
  <si>
    <t>Surplus (CREDIT/DEBIT)</t>
  </si>
  <si>
    <t>Dividend declared on Preference Shares (C1)</t>
  </si>
  <si>
    <t>Total Dividend Declared (C3) = (C1+C2)</t>
  </si>
  <si>
    <t>Dividend Tax :</t>
  </si>
  <si>
    <t>Total Dividend Tax (C6)=(C4+C5)</t>
  </si>
  <si>
    <t>Transferred to Reserves (C8)</t>
  </si>
  <si>
    <t>Share Application Money Pending Allotments</t>
  </si>
  <si>
    <t>Holding Company</t>
  </si>
  <si>
    <t>Total Share Appli. Money Pending Allotment (1011 to 1014)</t>
  </si>
  <si>
    <t>Money received against Share warrants</t>
  </si>
  <si>
    <t>Equity component of Compound Financial Instrument</t>
  </si>
  <si>
    <t>Debt instruments through other Comprehensive income</t>
  </si>
  <si>
    <t>Equity Instruments through other comprehensive income</t>
  </si>
  <si>
    <t>Effective portion of Cash Flow hedges</t>
  </si>
  <si>
    <t>Exchange differences on translating the financial statements of a foreign operation</t>
  </si>
  <si>
    <t xml:space="preserve">Other items of Other Comprehensive Income </t>
  </si>
  <si>
    <t>NON-CURRENT LIABILITIES</t>
  </si>
  <si>
    <t>FINANCIAL LIABILITIES</t>
  </si>
  <si>
    <t>a (i)</t>
  </si>
  <si>
    <t>BORROWINGS</t>
  </si>
  <si>
    <t>Borrowings (Secured) from</t>
  </si>
  <si>
    <t>Bonds/Debentures</t>
  </si>
  <si>
    <t>Term Loans</t>
  </si>
  <si>
    <t>* From Banks</t>
  </si>
  <si>
    <t>* From other parties</t>
  </si>
  <si>
    <t xml:space="preserve">   Deposits</t>
  </si>
  <si>
    <t>Loan and advances from related parties</t>
  </si>
  <si>
    <t>(i) Holding Co. (incl. ultimate Holding Co.)</t>
  </si>
  <si>
    <t>(iii) Joint Venture</t>
  </si>
  <si>
    <t>Foreign parties (including Term Loans, Bonds/Debentures, Deposits etc.)</t>
  </si>
  <si>
    <t>Total long term borrowings (Secured) (1101 to 1109+1009+1111+1044+1114)</t>
  </si>
  <si>
    <t xml:space="preserve">Long term borrowings (Unsecured) from </t>
  </si>
  <si>
    <t>Deposits</t>
  </si>
  <si>
    <t>Loans and advances from related parties</t>
  </si>
  <si>
    <t xml:space="preserve">Foreign parties (including Term Loans, Bonds, Debentures, Deposits etc.) </t>
  </si>
  <si>
    <t>a (ii)</t>
  </si>
  <si>
    <t>a (iii)</t>
  </si>
  <si>
    <t>Other financial Liabilities</t>
  </si>
  <si>
    <t>Long-term Provisions</t>
  </si>
  <si>
    <t>Provisions for employee benefits</t>
  </si>
  <si>
    <t>Other provisions</t>
  </si>
  <si>
    <t>Total</t>
  </si>
  <si>
    <t>Deferred tax liabilities (net)</t>
  </si>
  <si>
    <t>Other non-current liabilities</t>
  </si>
  <si>
    <t>CURRENT LIABILITIES</t>
  </si>
  <si>
    <t>Short term Borrowings (Secured) from</t>
  </si>
  <si>
    <t>Loans payable on demand</t>
  </si>
  <si>
    <t>* From Banks (including overdraft)</t>
  </si>
  <si>
    <t>Loans and Advances from related parties</t>
  </si>
  <si>
    <t>(iii)  Joint Ventures</t>
  </si>
  <si>
    <t>(iv) Others</t>
  </si>
  <si>
    <t>Foreign Parties including Loans repayable on demand, Deposits etc.</t>
  </si>
  <si>
    <t>Total short term borrowings (Secured) (1042 + 1043 + 1091 to 1098 + 1116 +1121)</t>
  </si>
  <si>
    <t>Short Term Borrowings(Unsecured) from:</t>
  </si>
  <si>
    <t>Loans Payable on Demand</t>
  </si>
  <si>
    <t>(ii) Subsidiary</t>
  </si>
  <si>
    <t xml:space="preserve">(iv) Others </t>
  </si>
  <si>
    <t>Others (will include Deferred payment Liabilities., short term maturities of finance lease obligations and other loans &amp; advances etc.)</t>
  </si>
  <si>
    <t>Other financial liabilities</t>
  </si>
  <si>
    <t>Current Maturities of long term Debt.</t>
  </si>
  <si>
    <t>Interest accrued but not due on borrowings</t>
  </si>
  <si>
    <t xml:space="preserve">Interest accrued and due on borrowings </t>
  </si>
  <si>
    <t>Unpaid Dividend</t>
  </si>
  <si>
    <t xml:space="preserve">Share application money due for refund inclu. Interest accrued thereon </t>
  </si>
  <si>
    <t>Other current liabilities</t>
  </si>
  <si>
    <t>Statutory dues</t>
  </si>
  <si>
    <t>Income/revenue received in advance</t>
  </si>
  <si>
    <t>Short-term provisions</t>
  </si>
  <si>
    <t>Current Tax Liabilities (Net)</t>
  </si>
  <si>
    <t>1.1 Revenue from Operations</t>
  </si>
  <si>
    <t>a) Sale of Products/Interest Income in case of Financial Enterprises</t>
  </si>
  <si>
    <t>b) Sale of services</t>
  </si>
  <si>
    <t xml:space="preserve">c) Other Operating Revenue/Revenue from other Financial Services in case of Financial Enterprises </t>
  </si>
  <si>
    <t xml:space="preserve">1.2 Other Income (details at codes from 2060 to 2150) </t>
  </si>
  <si>
    <t>Expenditure on</t>
  </si>
  <si>
    <t>2.1 Cost of Materials Consumed</t>
  </si>
  <si>
    <t>2.2 Purchase of Stock in Trade</t>
  </si>
  <si>
    <t>2.3 Changes in inventory of finished goods, work-in-progress &amp; stock in trade</t>
  </si>
  <si>
    <t>2.4 Excise Duty</t>
  </si>
  <si>
    <t>Depreciation, Depletion &amp; Amortisation</t>
  </si>
  <si>
    <t>Impairment</t>
  </si>
  <si>
    <t>7.1 On Central Govt. Loans</t>
  </si>
  <si>
    <t>7.6 Subsidiary</t>
  </si>
  <si>
    <t>7.7 Joint Ventures</t>
  </si>
  <si>
    <t>7.8 Associates</t>
  </si>
  <si>
    <t>7.9 Others</t>
  </si>
  <si>
    <t>7.10 Less: Finance Cost capitalised</t>
  </si>
  <si>
    <t>Total (1441 to 1447+1449+1451-1448)</t>
  </si>
  <si>
    <t>Exceptional Items</t>
  </si>
  <si>
    <t>Tax Expenses:</t>
  </si>
  <si>
    <t>Less: MAT Credit Entitlement</t>
  </si>
  <si>
    <t>Total Tax (1466+1463)</t>
  </si>
  <si>
    <t>Net Profit / Loss after Tax (PAT) (1468-1465)</t>
  </si>
  <si>
    <t>Profit / (Loss) from Discontinuing Operations</t>
  </si>
  <si>
    <t>Tax Expense of Discontinuing Operations</t>
  </si>
  <si>
    <t>Profit/ (Loss) from Discontinuing Operations after Tax (1491-1492)</t>
  </si>
  <si>
    <t>Net Profit/ Loss from Continuing and Discontinuing Operations (1475+1495)</t>
  </si>
  <si>
    <t>Other Comprehensive Income</t>
  </si>
  <si>
    <t>Earnings per equity share</t>
  </si>
  <si>
    <t>Foreign Exchange Earned</t>
  </si>
  <si>
    <t>Total Foreign Exchange Earned (1501 to 1504)</t>
  </si>
  <si>
    <t>Foreign Exchange Incurred</t>
  </si>
  <si>
    <t>Total (1551 to 1553)</t>
  </si>
  <si>
    <t>Total (1561 to 1564)</t>
  </si>
  <si>
    <t>Total Foreign Exchange Incurred (1555+1570)</t>
  </si>
  <si>
    <t>Details of Other Income (Code 2150=Code 1402)</t>
  </si>
  <si>
    <t>i</t>
  </si>
  <si>
    <t>Income from Investment/Loans &amp; Associates</t>
  </si>
  <si>
    <t xml:space="preserve">1.1 From Subsidiaries </t>
  </si>
  <si>
    <t>1.1.1 Interest</t>
  </si>
  <si>
    <t>1.1.2 Dividend</t>
  </si>
  <si>
    <t>Total (2060+2070)</t>
  </si>
  <si>
    <t>1.2  From Joint Ventures</t>
  </si>
  <si>
    <t>1.2.1 Interest</t>
  </si>
  <si>
    <t>1.2.2 Dividend</t>
  </si>
  <si>
    <t>Total (2076+2077)</t>
  </si>
  <si>
    <t>1.3  From Associates</t>
  </si>
  <si>
    <t>1.3.1 Interest</t>
  </si>
  <si>
    <t xml:space="preserve">1.3.2 Dividend </t>
  </si>
  <si>
    <t>Total (2071+2072)</t>
  </si>
  <si>
    <t>Total (2090+2100)</t>
  </si>
  <si>
    <t>ii</t>
  </si>
  <si>
    <t>Provisions no longer required written back</t>
  </si>
  <si>
    <t>iii</t>
  </si>
  <si>
    <t>Profit on Sale of Assets/ Investments</t>
  </si>
  <si>
    <t>iv</t>
  </si>
  <si>
    <t>Income from Fixed Deposits</t>
  </si>
  <si>
    <t>v</t>
  </si>
  <si>
    <t>Income from Fixed Finance Lease</t>
  </si>
  <si>
    <t>vi</t>
  </si>
  <si>
    <t xml:space="preserve">Bad Debts Recovery </t>
  </si>
  <si>
    <t>vii</t>
  </si>
  <si>
    <t>Other Non-Operating Income</t>
  </si>
  <si>
    <t>* Other Income(Code 2150=Code1402)</t>
  </si>
  <si>
    <t>Details of finance cost charged to Profit &amp; Loss Accounts</t>
  </si>
  <si>
    <t>i.</t>
  </si>
  <si>
    <t xml:space="preserve"> Interest expense</t>
  </si>
  <si>
    <t>ii.</t>
  </si>
  <si>
    <t>Other borrowing Cost</t>
  </si>
  <si>
    <t>iii.</t>
  </si>
  <si>
    <t>Less: Finance Cost Capitalized ,</t>
  </si>
  <si>
    <t>iv.</t>
  </si>
  <si>
    <t>Total Finance Cost (2064+2065-2066)</t>
  </si>
  <si>
    <t>Sl.No.</t>
  </si>
  <si>
    <t>Items</t>
  </si>
  <si>
    <t>Item Code</t>
  </si>
  <si>
    <t>(a)    Software</t>
  </si>
  <si>
    <t>(b)   IPRs-Patents, Trade Marks, Technical Know-how, etc.</t>
  </si>
  <si>
    <t>(c)    Others</t>
  </si>
  <si>
    <t>a)      On Equity Shares (C4)</t>
  </si>
  <si>
    <t>b)      On Preference Shares (C5)</t>
  </si>
  <si>
    <t>Total Investments (1310+1327)</t>
  </si>
  <si>
    <t>Sl. No.</t>
  </si>
  <si>
    <t>LOANS REPAID / ADJUSTED</t>
  </si>
  <si>
    <t>Total (2001 to 2004)</t>
  </si>
  <si>
    <t xml:space="preserve">PAYMENT TO CENTRAL EXCHEQUER </t>
  </si>
  <si>
    <t>(ACTUAL ON CASH BASIS)</t>
  </si>
  <si>
    <t xml:space="preserve">PAYMENT TO STATE EXCHEQUER </t>
  </si>
  <si>
    <t xml:space="preserve">EXPENDITURE ON R&amp;D </t>
  </si>
  <si>
    <t>Rent /Royalty / Cess paid</t>
  </si>
  <si>
    <t>Subsidies / Grant received from Central &amp; State Government</t>
  </si>
  <si>
    <t>Total (2053+2054+2055+2056)</t>
  </si>
  <si>
    <t>Indirect Taxes paid to Local Authorities (Actual on Cash Basis)</t>
  </si>
  <si>
    <t>Value of Production</t>
  </si>
  <si>
    <t>Sale of Manufactured Goods (net of excise)</t>
  </si>
  <si>
    <t>Change in inventory of manufactured goods</t>
  </si>
  <si>
    <t>Value of production(2061(+) / (-) 2062)</t>
  </si>
  <si>
    <t>STATE / UT in which located</t>
  </si>
  <si>
    <t>State Code</t>
  </si>
  <si>
    <t xml:space="preserve">Gross Value of Fixed Assets (including Intangible Asset, Capital Work in Progress, Intangible Assets under  development)  (Rs. in Lakhs) </t>
  </si>
  <si>
    <t>Andhra Pradesh</t>
  </si>
  <si>
    <t>Arunachal Pradesh</t>
  </si>
  <si>
    <t>Assam</t>
  </si>
  <si>
    <t>Bihar</t>
  </si>
  <si>
    <t>Chhattisgarh</t>
  </si>
  <si>
    <t>Goa</t>
  </si>
  <si>
    <t>Gujarat</t>
  </si>
  <si>
    <t>Haryana</t>
  </si>
  <si>
    <t>Himachal Pradesh</t>
  </si>
  <si>
    <t>Jammu &amp; Kashmir</t>
  </si>
  <si>
    <t>Jharkhand</t>
  </si>
  <si>
    <t>Karnataka</t>
  </si>
  <si>
    <t>Kerala</t>
  </si>
  <si>
    <t>Madhya Pradesh</t>
  </si>
  <si>
    <t>Maharashtra</t>
  </si>
  <si>
    <t>Manipur</t>
  </si>
  <si>
    <t>Meghalaya</t>
  </si>
  <si>
    <t>Mizoram</t>
  </si>
  <si>
    <t>Nagaland</t>
  </si>
  <si>
    <t>Orissa</t>
  </si>
  <si>
    <t>Punjab</t>
  </si>
  <si>
    <t>Rajasthan</t>
  </si>
  <si>
    <t>Sikkim</t>
  </si>
  <si>
    <t>Tamil Nadu</t>
  </si>
  <si>
    <t>Telangana</t>
  </si>
  <si>
    <t>Tripura</t>
  </si>
  <si>
    <t>Uttar Pradesh</t>
  </si>
  <si>
    <t>Uttrakhand</t>
  </si>
  <si>
    <t>West Bengal</t>
  </si>
  <si>
    <t>Andaman &amp; Nicobar Islands</t>
  </si>
  <si>
    <t>Chandigarh</t>
  </si>
  <si>
    <t>Dadra &amp; Nagar Haveli</t>
  </si>
  <si>
    <t>Daman and Diu</t>
  </si>
  <si>
    <t>Delhi</t>
  </si>
  <si>
    <t>Lakshadweep</t>
  </si>
  <si>
    <t>Pondicherry</t>
  </si>
  <si>
    <t>Note:</t>
  </si>
  <si>
    <t>Item</t>
  </si>
  <si>
    <t>TOTAL SALARY WAGES ALLOWANCES PERKS, PP, SUPEANNUATION BENEITS &amp; ANY OTHER BENEFITS/EMPLOYEE EXPENSES</t>
  </si>
  <si>
    <t>1.1 Less transferred to other accounts, like capitalization of salary, wages, etc.</t>
  </si>
  <si>
    <t>1.2 Charged to P&amp;L account  (4000 – 4010)</t>
  </si>
  <si>
    <t>BREAK UP OF TOTAL SALARY WAGES &amp; BENEFITS*</t>
  </si>
  <si>
    <t>2.1.1 Basic DA</t>
  </si>
  <si>
    <t>2.1.2 HRA, Cost of leased accommodation</t>
  </si>
  <si>
    <t xml:space="preserve">2.1.4 Performance Related Pay </t>
  </si>
  <si>
    <t>2.1.5 Superannuation Benefits</t>
  </si>
  <si>
    <t>Total (4031 to 4035)</t>
  </si>
  <si>
    <t>2.2.1 Basic DA</t>
  </si>
  <si>
    <t>2.2.2HRA,Cost of leased accommodation</t>
  </si>
  <si>
    <t xml:space="preserve">2.2.4 Performance Related Pay </t>
  </si>
  <si>
    <t>2.2.5 Superannuation Benefits</t>
  </si>
  <si>
    <t>Total (4041 to 4045)</t>
  </si>
  <si>
    <t>2.3.1 Basic DA</t>
  </si>
  <si>
    <t>2.3.2 HRA, Cost of leased accommodation</t>
  </si>
  <si>
    <t xml:space="preserve">2.3.4 Performance Related Pay </t>
  </si>
  <si>
    <t>2.3.5 Superannuation Benefits</t>
  </si>
  <si>
    <t>Total (4051 to 4055)</t>
  </si>
  <si>
    <t>2.4.1 Basic DA</t>
  </si>
  <si>
    <t>2.4.2 HRA, Cost of leased accommodation</t>
  </si>
  <si>
    <t>2.4.4 Performance Related Pay</t>
  </si>
  <si>
    <t>2.4.5 Superannuation Benefits</t>
  </si>
  <si>
    <t>Total  (4061  to 4065)</t>
  </si>
  <si>
    <t>2.5 Executives (CDA) (Board level &amp; below Board Level)</t>
  </si>
  <si>
    <t>2.5.1 Basic DA</t>
  </si>
  <si>
    <t>2.5.2 HRA, Cost of leased accommodation</t>
  </si>
  <si>
    <t xml:space="preserve">2.5.3 Other Perqs. &amp; Allowances </t>
  </si>
  <si>
    <t xml:space="preserve">2.5.4 Superannuation Benefits </t>
  </si>
  <si>
    <t>Total (4071 to 4074)</t>
  </si>
  <si>
    <t>2.6 Non-Unionized Supervisors (CDA)</t>
  </si>
  <si>
    <t>2.6.1 Basic DA</t>
  </si>
  <si>
    <t>2.6.2 HRA, Cost of leased accommodation</t>
  </si>
  <si>
    <t xml:space="preserve">2.6.3 Other Perqs. &amp; Allowances </t>
  </si>
  <si>
    <t xml:space="preserve">2.6.4 Superannuation Benefits </t>
  </si>
  <si>
    <t>Total (4081 to 4084)</t>
  </si>
  <si>
    <t>2.7 Unionised Supervisors (CDA)</t>
  </si>
  <si>
    <t>2.7.1 Basic DA</t>
  </si>
  <si>
    <t>2.7.2 HRA, Cost of leased accommodation</t>
  </si>
  <si>
    <t xml:space="preserve">2.7.4 Superannuation Benefits </t>
  </si>
  <si>
    <t xml:space="preserve">Total ( 4091TO 4094) </t>
  </si>
  <si>
    <t>2.8 Workmen (CDA)</t>
  </si>
  <si>
    <t>2.8.1 Basic DA</t>
  </si>
  <si>
    <t>2.8.2 HRA, Cost of leased accommodation</t>
  </si>
  <si>
    <t>2.8.4 Superannuation Benefits</t>
  </si>
  <si>
    <t>Total  (5001  TO 5004)</t>
  </si>
  <si>
    <t>I   EMPLOYMENT</t>
  </si>
  <si>
    <t xml:space="preserve">CATEGORY-WISE BREAK-UP OF REGULAR EMPLOYEES </t>
  </si>
  <si>
    <t xml:space="preserve">1.1.1            Managerial / Executives </t>
  </si>
  <si>
    <t>1.1.2.1         Unionized</t>
  </si>
  <si>
    <t>1.1.2.2        Non-unionized</t>
  </si>
  <si>
    <t xml:space="preserve"> Total   (3062+3063) </t>
  </si>
  <si>
    <t>1.1.3.1        Skilled</t>
  </si>
  <si>
    <t>1. 1.3.2      Un-skilled</t>
  </si>
  <si>
    <t xml:space="preserve">Total    (3066+3067) </t>
  </si>
  <si>
    <t xml:space="preserve">Total number    (3061+3065+3070) </t>
  </si>
  <si>
    <t xml:space="preserve">1.2.1            Managerial / Executives </t>
  </si>
  <si>
    <t>1.2.2                 Supervisory</t>
  </si>
  <si>
    <t>1.2.2.1        Unionized</t>
  </si>
  <si>
    <t>1.2.2.2        Non-unionized</t>
  </si>
  <si>
    <t xml:space="preserve">Total   (3082+3083) </t>
  </si>
  <si>
    <t>1.2.3                 Workers</t>
  </si>
  <si>
    <t>1.2.3.1        Skilled</t>
  </si>
  <si>
    <t xml:space="preserve">1.2.3.2       Un-skilled </t>
  </si>
  <si>
    <t xml:space="preserve">Total    (3086+3087) </t>
  </si>
  <si>
    <t xml:space="preserve">Total number    (3081+3085+3090) </t>
  </si>
  <si>
    <t xml:space="preserve">1.3.1            Managerial / Executives </t>
  </si>
  <si>
    <t>1.3.2                 Supervisory</t>
  </si>
  <si>
    <t>1.3.2.1       Unionized</t>
  </si>
  <si>
    <t>1.3.2.2        Non-unionized</t>
  </si>
  <si>
    <t xml:space="preserve">Total   (3111+3112) </t>
  </si>
  <si>
    <t xml:space="preserve">1.3.3                 Workers </t>
  </si>
  <si>
    <t>1.3.3.1        Skilled</t>
  </si>
  <si>
    <t>1.3.3.2         Un-skilled</t>
  </si>
  <si>
    <t>Total    (3116+3117)</t>
  </si>
  <si>
    <t xml:space="preserve">Total number    (3110+3115+3120) </t>
  </si>
  <si>
    <t xml:space="preserve">1.4.1            Managerial / Executives </t>
  </si>
  <si>
    <t>1.4.2                 Supervisory</t>
  </si>
  <si>
    <t>1.4.2.1       Unionized</t>
  </si>
  <si>
    <t>1.4.2.2        Non-unionized</t>
  </si>
  <si>
    <t xml:space="preserve">Total   (3132+3133) </t>
  </si>
  <si>
    <t>1.4.3              Workers</t>
  </si>
  <si>
    <t>1.4.3.1         Skilled</t>
  </si>
  <si>
    <t>1.4.3.2         Un-skilled</t>
  </si>
  <si>
    <t xml:space="preserve">Total    (3136+3137) </t>
  </si>
  <si>
    <t xml:space="preserve"> Total number of female employees    (3131+3135+3140)</t>
  </si>
  <si>
    <t xml:space="preserve">1.7.1            Managerial/Executives </t>
  </si>
  <si>
    <t xml:space="preserve">1.7.2            Supervisors(Non-Unionized) </t>
  </si>
  <si>
    <t xml:space="preserve">1.7.3            Supervisors  (Unionized) </t>
  </si>
  <si>
    <t xml:space="preserve">1.7.4            Workers </t>
  </si>
  <si>
    <t xml:space="preserve">                   Total     (3261 to 3264)</t>
  </si>
  <si>
    <t xml:space="preserve">1.8.1            Managerial/Executives </t>
  </si>
  <si>
    <t xml:space="preserve">1.8.2            Supervisors(Non-Unionized) </t>
  </si>
  <si>
    <t xml:space="preserve">1.8.3            Supervisors  (Unionized) </t>
  </si>
  <si>
    <t xml:space="preserve">1.8.4            Workers </t>
  </si>
  <si>
    <t xml:space="preserve">                   Total       (3241 to 3244)</t>
  </si>
  <si>
    <t xml:space="preserve">NUMBER OF FEMALE EMPLOYEES RECRUITED </t>
  </si>
  <si>
    <t xml:space="preserve">1.9.1            Managerial/Executives </t>
  </si>
  <si>
    <t xml:space="preserve">1.9.2            Supervisors </t>
  </si>
  <si>
    <t xml:space="preserve">1.9.3             Workers </t>
  </si>
  <si>
    <t xml:space="preserve">                   Total      (3251 to 3253) </t>
  </si>
  <si>
    <t>1.10</t>
  </si>
  <si>
    <t>ATTRITION DURING THE YEAR</t>
  </si>
  <si>
    <t xml:space="preserve">1.10.1           Executives </t>
  </si>
  <si>
    <t xml:space="preserve">1.10.2           Supervisors(Non-Unionized) </t>
  </si>
  <si>
    <t xml:space="preserve">1.10.3           Supervisors  (Unionized) </t>
  </si>
  <si>
    <t xml:space="preserve">1.10.4           Workers </t>
  </si>
  <si>
    <t>NEW EMPLOYEES JOINED</t>
  </si>
  <si>
    <t>Total    (3536+3537+3538+3539)</t>
  </si>
  <si>
    <t xml:space="preserve">SURPLUS MANPOWER IDENTIFIED </t>
  </si>
  <si>
    <t xml:space="preserve">1.12.1            Managerial/Executives </t>
  </si>
  <si>
    <t xml:space="preserve">1.12.2            Supervisors </t>
  </si>
  <si>
    <t xml:space="preserve">                  Total           (3181 to 3183) </t>
  </si>
  <si>
    <t>Total    (3186 to 3188)</t>
  </si>
  <si>
    <t>Code No. 3100 + 3130 = 3080</t>
  </si>
  <si>
    <t xml:space="preserve">1.14.1            Managerial/Executives </t>
  </si>
  <si>
    <t xml:space="preserve">1.14.2            Supervisors </t>
  </si>
  <si>
    <t xml:space="preserve">               Total    (3196 to 3198) </t>
  </si>
  <si>
    <t>AMOUNT SPENT ON PAYMENT UNDER</t>
  </si>
  <si>
    <t xml:space="preserve"> VRS    (Rs. in Lakhs)</t>
  </si>
  <si>
    <t xml:space="preserve">                Total       (3211 to 3213)   ( Rs. Lakhs)</t>
  </si>
  <si>
    <t>VRS Funding During the Year  (Rs. in Lakhs)</t>
  </si>
  <si>
    <t xml:space="preserve">                      Total   (3216 + 3217)  ( Rs. in Lakhs)</t>
  </si>
  <si>
    <t xml:space="preserve">NUMBER OF POSTS ABOLISHED / SURRENDERED DUE TO VRS </t>
  </si>
  <si>
    <t xml:space="preserve">               Total       (3231 to 3233) </t>
  </si>
  <si>
    <t>DATE OF INTRODUCTION OF VRS IN COMPANY</t>
  </si>
  <si>
    <t>TOTAL (CUMULATIVE) NUMBER OF EMPLOYEES LEFT UNDER VRS SINCE INTRODUCTION OF VRS IN THE COMPANY:</t>
  </si>
  <si>
    <t>LEVEL-WISE BREK UP  OF EXECUTIVES (IDA)</t>
  </si>
  <si>
    <t>LEVEL-WISE BREK UP  OF EXECUTIVES (CDA)</t>
  </si>
  <si>
    <t>Total (IDA+CDA) (3550+3555)</t>
  </si>
  <si>
    <t>NO. OF EMPLOYEES ON LEASED ACCOMMODATION</t>
  </si>
  <si>
    <t xml:space="preserve">                   Total     (3561 to 3564)</t>
  </si>
  <si>
    <t xml:space="preserve">                       </t>
  </si>
  <si>
    <t xml:space="preserve"> Total (3341+3342+3343)</t>
  </si>
  <si>
    <t>Total (3346+3347+3348)</t>
  </si>
  <si>
    <t>SOCIAL OVERHEADS</t>
  </si>
  <si>
    <t>EMPLOYEES ELIGIBLE FOR ACCOMMODATION  (in Numbers)</t>
  </si>
  <si>
    <t>HOUSES CONSTRUCTED UPTO THE YEAR  (Number)</t>
  </si>
  <si>
    <t xml:space="preserve">HOUSES UNDER CONSTRUCTION (Number) </t>
  </si>
  <si>
    <t xml:space="preserve">CAPITAL COST OF TOWNSHIP   (Rs. in Lakhs)  </t>
  </si>
  <si>
    <t xml:space="preserve">TOWNSHIP MAINTENANCE &amp; ADMN. EXP   (Rs. in Lakhs) </t>
  </si>
  <si>
    <t xml:space="preserve">DEPRECIATION ON TOWNSHIP (for current year only)   (Rs. in Lakhs)  </t>
  </si>
  <si>
    <t>INTERST ON CAPITAL (Township) (Rs. in Lakhs)</t>
  </si>
  <si>
    <t>RENT AND OTHER RECEIPTS TOWARDS HOUSE LEASE  (Rs. in Lakhs)</t>
  </si>
  <si>
    <t>EDUCATIONAL, MEDICAL &amp; SOCIAL OVERHEADS   (Rs. in Lakhs)</t>
  </si>
  <si>
    <t>MEDICAL REIMBURSEMENT /MEDICAL FACILITIES (excluding Health Insurance) (Rs. in Lakhs)</t>
  </si>
  <si>
    <t>PREMIUM ON HEALTH INSURANCE (if any) (Rs.in Lakhs)</t>
  </si>
  <si>
    <t>III     STRENGTH OF SC / ST / OBC / MINIORTY / Disable/ Ex-Service Men/ Sports Quota Employees</t>
  </si>
  <si>
    <t xml:space="preserve"> Strength of SC Employees</t>
  </si>
  <si>
    <t>3.1.1            Managerial / Executives</t>
  </si>
  <si>
    <t>3.1.2                Supervisory</t>
  </si>
  <si>
    <t>3.1.2.1         Unionized</t>
  </si>
  <si>
    <t>3.1.2.2         Non-unionized</t>
  </si>
  <si>
    <t>Total (3402+3403)</t>
  </si>
  <si>
    <t>3.1.3            Workers</t>
  </si>
  <si>
    <t xml:space="preserve"> 3.1.3.1        Skilled</t>
  </si>
  <si>
    <t xml:space="preserve"> 3.1.3.2        Un-skilled</t>
  </si>
  <si>
    <t xml:space="preserve">Total    (3406+3407) </t>
  </si>
  <si>
    <t xml:space="preserve">                          Total   SCs   (3401+3405+3409) </t>
  </si>
  <si>
    <t>Strength of ST Employees</t>
  </si>
  <si>
    <t xml:space="preserve">3.2.1            Managerial / Executives </t>
  </si>
  <si>
    <t>3.2.2          Supervisory</t>
  </si>
  <si>
    <t>3.2.2.1       Unionized</t>
  </si>
  <si>
    <t>3.2.2.2       Non-unionized</t>
  </si>
  <si>
    <t xml:space="preserve"> Total   (3412+3413)</t>
  </si>
  <si>
    <t>3.2.3          Workers</t>
  </si>
  <si>
    <t>3.2.3.1       Skilled</t>
  </si>
  <si>
    <t xml:space="preserve"> 3.2.3.2      Un-skilled</t>
  </si>
  <si>
    <t xml:space="preserve">Total    (3416+3417) </t>
  </si>
  <si>
    <t xml:space="preserve">Total   STs   (3411+3415+3419) </t>
  </si>
  <si>
    <t xml:space="preserve"> Strength of OBC Employees</t>
  </si>
  <si>
    <t xml:space="preserve">3.3.1          Managerial / Executives </t>
  </si>
  <si>
    <t>3.3.2              Supervisory</t>
  </si>
  <si>
    <t xml:space="preserve"> 3.3.2.1      Unionized</t>
  </si>
  <si>
    <t>3.3.2.2       Non-unionized</t>
  </si>
  <si>
    <t xml:space="preserve">Total         (3422+3423) </t>
  </si>
  <si>
    <t>3.3.3              Workers</t>
  </si>
  <si>
    <t>3.3.3.1       Skilled</t>
  </si>
  <si>
    <t>3.3.3.2       Un-skilled</t>
  </si>
  <si>
    <t xml:space="preserve"> Total         (3426+3427) </t>
  </si>
  <si>
    <t>Total   OBCs   (3421+3425+3429)</t>
  </si>
  <si>
    <t xml:space="preserve"> Strength of Minority Employees</t>
  </si>
  <si>
    <t xml:space="preserve">3.4.1         Managerial / Executives </t>
  </si>
  <si>
    <t>3.4.2             Supervisory</t>
  </si>
  <si>
    <t>3.4.2.1      Unionized</t>
  </si>
  <si>
    <t>3.4.2.2      Non-unionized</t>
  </si>
  <si>
    <t xml:space="preserve">Total   (3432+3433) </t>
  </si>
  <si>
    <t>3.4.3             Workers</t>
  </si>
  <si>
    <t>3.4.3.1      Skilled</t>
  </si>
  <si>
    <t>3.4.3.2      Un-skilled</t>
  </si>
  <si>
    <t xml:space="preserve">Total        (3436+3437) </t>
  </si>
  <si>
    <t xml:space="preserve"> Total Minorities      (3431+3435+3439)             </t>
  </si>
  <si>
    <t>Grand Total        (3410+3420+3430+3440)</t>
  </si>
  <si>
    <t>Strength of Disabled (Divyangjan) Employees</t>
  </si>
  <si>
    <t>3.5.1        Managerial/Executive</t>
  </si>
  <si>
    <t>3.5.1.1     Visually Disabled (Divyangjan)</t>
  </si>
  <si>
    <t xml:space="preserve"> 3.5.1.2    Orthopedically  Disabled (Divyangjan)</t>
  </si>
  <si>
    <t>3.5.1.3     Hearing Disabled (Divyangjan)</t>
  </si>
  <si>
    <t>3.5.1.4     Other Disabled (Divyangjan)</t>
  </si>
  <si>
    <t>Total (3462 to 3464+3459)</t>
  </si>
  <si>
    <t>3.5.2           Supervisory</t>
  </si>
  <si>
    <t>3.5.2.1        Unionized</t>
  </si>
  <si>
    <t>3.5.2.1.1     Visually Disabled (Divyangjan)</t>
  </si>
  <si>
    <t>3.5.2.1.2     Orthopedically  Disabled (Divyangjan)</t>
  </si>
  <si>
    <t>3.5.2.1.3     Hearing Disabled (Divyangjan)</t>
  </si>
  <si>
    <t>3.5.2.1.4     Other Disabled (Divyangjan)</t>
  </si>
  <si>
    <t>Total (3466 to 3469)</t>
  </si>
  <si>
    <t>3.5.2.2        Non-unionized</t>
  </si>
  <si>
    <t>3.5.2.2.1     Visually Disabled (Divyangjan)</t>
  </si>
  <si>
    <t>3.5.2.2.2     Orthopedically  Disabled (Divyangjan)</t>
  </si>
  <si>
    <t>3.5.2.2.3     Hearing Disabled (Divyangjan)</t>
  </si>
  <si>
    <t>3.5.2.2.4     Other Disabled (Divyangjan)</t>
  </si>
  <si>
    <t>Total (3501 to 3504)</t>
  </si>
  <si>
    <t>3.5.3          Workers</t>
  </si>
  <si>
    <t xml:space="preserve">   </t>
  </si>
  <si>
    <t xml:space="preserve"> 3.5.3.1      Skilled</t>
  </si>
  <si>
    <t>3.5.3.1.1    Visually Disabled (Divyangjan)</t>
  </si>
  <si>
    <t>3.5.3.1.2    Orthopedically  Disabled (Divyangjan)</t>
  </si>
  <si>
    <t xml:space="preserve"> 3.5.3.1.3     Hearing Disabled (Divyangjan)</t>
  </si>
  <si>
    <t>3.5.3.1.4     Other Disabled (Divyangjan)</t>
  </si>
  <si>
    <t>Total (3506 to 3509)</t>
  </si>
  <si>
    <t>3.5.3.2 Unskilled</t>
  </si>
  <si>
    <t>3.5.3.2.1    Visually Disabled (Divyangjan)</t>
  </si>
  <si>
    <t xml:space="preserve"> 3.5.3.2.2    Orthopedically  Disabled (Divyangjan)</t>
  </si>
  <si>
    <t>3.5.3.2.3     Hearing Disabled (Divyangjan)</t>
  </si>
  <si>
    <t>3.5.3.2.4     Other Disabled (Divyangjan)</t>
  </si>
  <si>
    <t>Total (3511 to 3514)</t>
  </si>
  <si>
    <t>3.6.1   Managerial Executive</t>
  </si>
  <si>
    <t xml:space="preserve">3.6.2   Supervisory </t>
  </si>
  <si>
    <t xml:space="preserve">3.6.2.1   Unionized </t>
  </si>
  <si>
    <t>3.6.2.2   Non-Unionized</t>
  </si>
  <si>
    <t>Total (3618+3619)</t>
  </si>
  <si>
    <t>3.6.3   Workers</t>
  </si>
  <si>
    <t>3.6.3.1   Skilled</t>
  </si>
  <si>
    <t>3.6.3.2   Un-Skilled</t>
  </si>
  <si>
    <t>Total  (3621+3622)</t>
  </si>
  <si>
    <t>3.7.1   Managerial Executive</t>
  </si>
  <si>
    <t>3.7.2   Supervisory</t>
  </si>
  <si>
    <t>3.7.2.1   Unionized</t>
  </si>
  <si>
    <t>3.7.2.2   Non-Unionized</t>
  </si>
  <si>
    <t>Total (3632+3633)</t>
  </si>
  <si>
    <t>3.7.3   Workers</t>
  </si>
  <si>
    <t>3.7.3.1   Skilled</t>
  </si>
  <si>
    <t>3.7.3.2   Un-Skilled</t>
  </si>
  <si>
    <t>Total  (3636+3637)</t>
  </si>
  <si>
    <t>Total employees Sport Quota (3631+3635+3638)</t>
  </si>
  <si>
    <t>IV</t>
  </si>
  <si>
    <t>V</t>
  </si>
  <si>
    <t>RETIREMENT AGE     (in years)</t>
  </si>
  <si>
    <t>Functional Directors</t>
  </si>
  <si>
    <t>Government Directors</t>
  </si>
  <si>
    <t>Non-Official Directors</t>
  </si>
  <si>
    <t>Women Directors</t>
  </si>
  <si>
    <t>VIII</t>
  </si>
  <si>
    <t xml:space="preserve">Contingent Liabilities and Commitments </t>
  </si>
  <si>
    <t>8.1.1   Claims against company not acknowledged as debt</t>
  </si>
  <si>
    <t>8.1.2   Guarantees excluding financial guarantees</t>
  </si>
  <si>
    <t>8.1.3   Others</t>
  </si>
  <si>
    <t>IX</t>
  </si>
  <si>
    <t>X</t>
  </si>
  <si>
    <t>Other Details</t>
  </si>
  <si>
    <t>Rural Development</t>
  </si>
  <si>
    <t>Slum Area Development</t>
  </si>
  <si>
    <t>Through</t>
  </si>
  <si>
    <t>Subsidiaries</t>
  </si>
  <si>
    <t>Total Investment in foreign projects (1571+1572+1573)</t>
  </si>
  <si>
    <t>Rating</t>
  </si>
  <si>
    <t>Skill / Trade training facilities of CPSEs</t>
  </si>
  <si>
    <t>Whether Skill Training facilities in CPSE is existing?</t>
  </si>
  <si>
    <t>Yes /No</t>
  </si>
  <si>
    <t>If yes, areas of skill training</t>
  </si>
  <si>
    <t>Whether Skill Training being imparted to</t>
  </si>
  <si>
    <t>Whether spare capacity is available in with CPSE to impart Skill Training to outsiders?</t>
  </si>
  <si>
    <t>Yes / No</t>
  </si>
  <si>
    <t>If yes, the areas of Skill in which training can be in imparted.</t>
  </si>
  <si>
    <t xml:space="preserve"> </t>
  </si>
  <si>
    <t>Contribution of CPSEs in developing skill training institutes</t>
  </si>
  <si>
    <t>Number of unemployed youth trained</t>
  </si>
  <si>
    <t>number of people given placement after training</t>
  </si>
  <si>
    <t>5.1.1       Non-Plan    (Rs. in Lakhs)</t>
  </si>
  <si>
    <t xml:space="preserve">                5.1.1.1        Wages &amp; Salary</t>
  </si>
  <si>
    <t xml:space="preserve">                5.1.1.2        VRS / VSS</t>
  </si>
  <si>
    <t xml:space="preserve">                5.1.1.3        Grants  </t>
  </si>
  <si>
    <t xml:space="preserve">                5.1.1.4        Subsidy related to administered prices  </t>
  </si>
  <si>
    <t xml:space="preserve">                5.1.1.5        Others  </t>
  </si>
  <si>
    <t xml:space="preserve">                                   Total          (Rs. in Lakhs)</t>
  </si>
  <si>
    <t xml:space="preserve">                5.1.2.1         Equity  </t>
  </si>
  <si>
    <t xml:space="preserve">                5.1.2.2         Loan</t>
  </si>
  <si>
    <t xml:space="preserve">                5.1.2.3         Others  </t>
  </si>
  <si>
    <t xml:space="preserve">                                    Total    (Rs. in Lakhs)</t>
  </si>
  <si>
    <t>5.2.1</t>
  </si>
  <si>
    <t>Name of Product / Service</t>
  </si>
  <si>
    <t>5.2.2</t>
  </si>
  <si>
    <t>Unit of Measurement</t>
  </si>
  <si>
    <t>5.2.3</t>
  </si>
  <si>
    <t>Installed Capacity  for the product/services</t>
  </si>
  <si>
    <t>5.2.4</t>
  </si>
  <si>
    <t xml:space="preserve">Actual Production       (Product / Service </t>
  </si>
  <si>
    <t>5.2.5</t>
  </si>
  <si>
    <t xml:space="preserve">Capacity utilization  (Product / Service)   %    </t>
  </si>
  <si>
    <t>5.2.6</t>
  </si>
  <si>
    <t>Sales Turnover (Product/services) Rs. in lakh</t>
  </si>
  <si>
    <t>5.2.7</t>
  </si>
  <si>
    <t>Domestic Market Share of product / service in %age</t>
  </si>
  <si>
    <t>Sr. No.</t>
  </si>
  <si>
    <t>Investment Property (Net) (1271-1272)</t>
  </si>
  <si>
    <t>Total Inventories  (1531 to 1536)</t>
  </si>
  <si>
    <t>Total other Intangible Assets (Net) (1209-1218)</t>
  </si>
  <si>
    <t>Total Long-term Provisions (1117+1118)</t>
  </si>
  <si>
    <t>Dividend Declared on Equity Shares (C2)</t>
  </si>
  <si>
    <t>2.2.3 Other Perqs. &amp; Allowances including the allowances kept outside the 50% ceiling (other pay revisions)/35% ceiling (2017 pay revision)</t>
  </si>
  <si>
    <t>2.3.3 Other Perqs. &amp; Allowances including the allowances kept outside the 50% ceiling (other pay revisions)/35% ceiling (2017 pay revision)</t>
  </si>
  <si>
    <t>2.4.3 Other Perqs. &amp; Allowances including the allowances kept outside the 50% ceiling (other pay revisions)/35% ceiling (2017 pay revision)</t>
  </si>
  <si>
    <t>2.7.3 Other Perqs. &amp; Allowances</t>
  </si>
  <si>
    <t>2.8.3 Other Perqs. &amp; Allowances</t>
  </si>
  <si>
    <t>Total Contingent Liabilities (3701 TO 3703)</t>
  </si>
  <si>
    <t>Total Long Term Borrowings (Unsecured) (1061 to 1064 + 1066 to 1071 +1084+1085 + 1115)</t>
  </si>
  <si>
    <t>Accumulated Depreciation</t>
  </si>
  <si>
    <t>Total Comprehensive Income for the period comprising Profit (Loss) and Other Comprehensive Income (1661+1664+1666+1668+1600)</t>
  </si>
  <si>
    <t>Total Loans (1317+1242+1311+1315+1342+1312+1343-1313)</t>
  </si>
  <si>
    <t>Department of Public Enterprises</t>
  </si>
  <si>
    <t>Total (2011 to 2019 + 2081+2083)</t>
  </si>
  <si>
    <t>Total (2021 to 2025+2082+2084)</t>
  </si>
  <si>
    <t xml:space="preserve">                                                                                                      </t>
  </si>
  <si>
    <t>Name of the Enterprise________________________________</t>
  </si>
  <si>
    <t xml:space="preserve"> Content</t>
  </si>
  <si>
    <t>Number of manufacturing units / other branches(Numeric)</t>
  </si>
  <si>
    <t>Status of company (Sick / Incipient sick or Weak /others)</t>
  </si>
  <si>
    <t xml:space="preserve">Address of  Registered Office </t>
  </si>
  <si>
    <t>Address of   Corporate Office</t>
  </si>
  <si>
    <t>Website Address of the company</t>
  </si>
  <si>
    <t>Yes/No</t>
  </si>
  <si>
    <t>Date from which IND-AS is applicable **</t>
  </si>
  <si>
    <t>Whether shares are being traded or not, if listed</t>
  </si>
  <si>
    <t>Biological Assets other than bearer plants (Net) (1214-1217)</t>
  </si>
  <si>
    <t>Items of Other Comprehensive Income (D)</t>
  </si>
  <si>
    <t>Retained Profit (C7 ) = (B+D-C3-C6)</t>
  </si>
  <si>
    <t>Total Property, Plant and Equipment (Net) (1223-1231)</t>
  </si>
  <si>
    <t>Gross Tangible Assets (1214+1223)</t>
  </si>
  <si>
    <t>Net Fixed Assets (1232+1219+1246+1216)</t>
  </si>
  <si>
    <t>TOTAL OTHER EQUITY (1020+1030+1035+3641+3645+3646+3647+3648+3649)</t>
  </si>
  <si>
    <t>Total Financial Assets (1250+1328+1319+1369)</t>
  </si>
  <si>
    <t>TOTAL NON-CURRENT ASSETS (1390+1281+1345+1216+1245+1219+1246+1240+1232+1275)</t>
  </si>
  <si>
    <t>Total other current Assets (1392 to 1399)</t>
  </si>
  <si>
    <t>Total Cash and Bank Balances (1546+1547)</t>
  </si>
  <si>
    <t>Total Financial Assets (1540+1545+1560+1608+1368)</t>
  </si>
  <si>
    <t>Gross Fixed Assets (1206+1209+1246)</t>
  </si>
  <si>
    <t>Total other non-current assets (1316+1381 to 1389)</t>
  </si>
  <si>
    <t>Total Revenue from operations (1401 + 1404 + 1417)</t>
  </si>
  <si>
    <t>TOTAL CURRENT ASSETS (1349+1376+1609+1550)</t>
  </si>
  <si>
    <t>Accumulated Depreciation, Depletion &amp; Amortisation (1231+1218+1217)</t>
  </si>
  <si>
    <t>2.5 Stores &amp; Spares</t>
  </si>
  <si>
    <t>2.6 Power &amp; Fuel</t>
  </si>
  <si>
    <t>2.7 Salary, Wages &amp; Benefits/Employees Expenses</t>
  </si>
  <si>
    <t>2.8 Other operating/Direct/Manufacturing Expenses (including repairs &amp; Maintenance, Transportation, Consultancy Charges, Freight charges, Commission, in all CPSEs and in case of Financial Services it will include Interest and discounting charges also</t>
  </si>
  <si>
    <t>2.9 Rent, Royalty &amp; Cess</t>
  </si>
  <si>
    <t>2.10 Loss on sale of Assets /Investment</t>
  </si>
  <si>
    <t>11.1 Current Tax (including Previous Tax)</t>
  </si>
  <si>
    <t xml:space="preserve">11.2 Deferred Tax </t>
  </si>
  <si>
    <t>Total short-term provisions (1371+1374)</t>
  </si>
  <si>
    <t>Total Current Liabilities (1362+1363+1262+1365)</t>
  </si>
  <si>
    <t>Indirect Taxes &amp; Duties (Actual on Cash Basis) (Code 2058= Code (2013 + 2014 + 2019 + 2015 + 2018 + 2022 + 2023 + 2024 + 2059+2083+2084)</t>
  </si>
  <si>
    <t>h  (i)</t>
  </si>
  <si>
    <t>other Investments</t>
  </si>
  <si>
    <t>a(iii)</t>
  </si>
  <si>
    <t>a (iv)</t>
  </si>
  <si>
    <t>1.4 From Other Investments/Loans &amp;Advances</t>
  </si>
  <si>
    <t>1.4.1 Interest</t>
  </si>
  <si>
    <t>1.4.2 Dividend</t>
  </si>
  <si>
    <t>2.1.3 Other Perqs. &amp; Allowances including the allowances kept outside the 50% ceiling (other pay revisions)/35% ceiling (2017 pay revision)</t>
  </si>
  <si>
    <t>Strength of Sport Quota Employees</t>
  </si>
  <si>
    <t>IDA Select Year (1987/1992/1997/2007/2017)</t>
  </si>
  <si>
    <t>CDA   Select Year (1986/1996/2006/2016)</t>
  </si>
  <si>
    <t>Board Level</t>
  </si>
  <si>
    <t>Below Board Level</t>
  </si>
  <si>
    <t>Number of sanctioned  posts of functional Directors</t>
  </si>
  <si>
    <t>Number of filled post</t>
  </si>
  <si>
    <t>Number of vacant post</t>
  </si>
  <si>
    <t>Number of Sanctioned Post of Government Directors</t>
  </si>
  <si>
    <t>6.10</t>
  </si>
  <si>
    <t>Number of Functional Directors (Women)</t>
  </si>
  <si>
    <t>Number of Govt.  Directors (Women)</t>
  </si>
  <si>
    <t>Number of  Non-Official Directors (Women)</t>
  </si>
  <si>
    <t>Number of Sanctioned Post of  Non-Official Directors</t>
  </si>
  <si>
    <t>Board Level (Functional)</t>
  </si>
  <si>
    <t>Independent Director</t>
  </si>
  <si>
    <t>Below Board Level Management Level</t>
  </si>
  <si>
    <t xml:space="preserve">Below Board Supervisory Level </t>
  </si>
  <si>
    <t>In worker category</t>
  </si>
  <si>
    <t>Total number of female employees (3603+3605+3607+3609+3611)</t>
  </si>
  <si>
    <t>No. of workshops /seminars /training organized to sensitize on gender issues</t>
  </si>
  <si>
    <t>Contingent Liabilities</t>
  </si>
  <si>
    <t>Commitments</t>
  </si>
  <si>
    <t>Total Procurement during the year</t>
  </si>
  <si>
    <t>No. of Employees covered under New Pension Scheme</t>
  </si>
  <si>
    <t>P/F</t>
  </si>
  <si>
    <t>Y/N</t>
  </si>
  <si>
    <t>Name of credit Rating Agency</t>
  </si>
  <si>
    <t>17.1 Items that will not be reclassified to Profit or Loss</t>
  </si>
  <si>
    <t>17.2 Income tax relating to items that will not be classified to profit or loss</t>
  </si>
  <si>
    <t>17.3 Items that will be reclassified to Profit or Loss</t>
  </si>
  <si>
    <t>17.4 Income tax relating to items that will be reclassified to profit or loss</t>
  </si>
  <si>
    <t xml:space="preserve">Main Products / Services         </t>
  </si>
  <si>
    <t xml:space="preserve">Units      </t>
  </si>
  <si>
    <t xml:space="preserve"> Capacity Utilisation               </t>
  </si>
  <si>
    <t xml:space="preserve">  Physical  Performance during     </t>
  </si>
  <si>
    <t>Average capacity utilization for all products/services of the company taken together (%ge)</t>
  </si>
  <si>
    <t>5.2.8</t>
  </si>
  <si>
    <r>
      <t>Paid-Up  Capital</t>
    </r>
    <r>
      <rPr>
        <sz val="13"/>
        <rFont val="Times New Roman"/>
        <family val="1"/>
      </rPr>
      <t>:</t>
    </r>
  </si>
  <si>
    <r>
      <t xml:space="preserve">Total other current liabilities </t>
    </r>
    <r>
      <rPr>
        <sz val="13"/>
        <rFont val="Times New Roman"/>
        <family val="1"/>
      </rPr>
      <t>(1357+1354+1358)</t>
    </r>
  </si>
  <si>
    <t>VI</t>
  </si>
  <si>
    <t>Apprentices Engaged</t>
  </si>
  <si>
    <t>1.1 Export of Goods (FOB Basis)</t>
  </si>
  <si>
    <t>1.3 Interest &amp; Dividend</t>
  </si>
  <si>
    <t>1.4 Other Income</t>
  </si>
  <si>
    <r>
      <t>2.1</t>
    </r>
    <r>
      <rPr>
        <b/>
        <sz val="13"/>
        <rFont val="Times New Roman"/>
        <family val="1"/>
      </rPr>
      <t xml:space="preserve"> Imports (CIF Basis)</t>
    </r>
  </si>
  <si>
    <t>2.1.1 Raw Materials</t>
  </si>
  <si>
    <t>2.1.2 Components &amp; Spare Parts</t>
  </si>
  <si>
    <t>2.1.3 Capital Goods</t>
  </si>
  <si>
    <r>
      <t>2.2</t>
    </r>
    <r>
      <rPr>
        <b/>
        <sz val="13"/>
        <rFont val="Times New Roman"/>
        <family val="1"/>
      </rPr>
      <t xml:space="preserve"> Expenditure in Foreign Currency, on Account of:</t>
    </r>
  </si>
  <si>
    <t>2.2.1 Royalty, Know-how, Professional and Consultancy Fee</t>
  </si>
  <si>
    <t xml:space="preserve">2.2.2 Interest Payments </t>
  </si>
  <si>
    <t>2.2.3 Other Expenditure</t>
  </si>
  <si>
    <t>2.2.4 Dividend remitted in Foreign Currency</t>
  </si>
  <si>
    <t>5.1 To Central Government</t>
  </si>
  <si>
    <t>5.2 To State Government</t>
  </si>
  <si>
    <t>5.3 To Financial Institutions / Banks</t>
  </si>
  <si>
    <t>5.4 To Others</t>
  </si>
  <si>
    <t>6.1 Interest on Central Government Loans</t>
  </si>
  <si>
    <t>6.2 Dividend on Central Government Equity</t>
  </si>
  <si>
    <t>6.3 Central Sales Tax #</t>
  </si>
  <si>
    <t>6.4 Central Excise  #</t>
  </si>
  <si>
    <t>6.5 Service tax #</t>
  </si>
  <si>
    <t xml:space="preserve">6.6 Customs Duty # </t>
  </si>
  <si>
    <t>6.7 Corporate Tax (incl. Fringe Benefit Tax)</t>
  </si>
  <si>
    <t>6.8 Dividend tax</t>
  </si>
  <si>
    <t>6.9 Other Taxes &amp; Duties #</t>
  </si>
  <si>
    <t>6.10 Goods and Service Tax (CGST+IGST)</t>
  </si>
  <si>
    <t>6.11  Non-Tax Revenue</t>
  </si>
  <si>
    <t>7.1 Interest on State Government Loans</t>
  </si>
  <si>
    <t>7.2 Dividend on State Government Equity</t>
  </si>
  <si>
    <t>7.3 Sale Tax/ State VAT #</t>
  </si>
  <si>
    <t>7.4 State Excise Duty #</t>
  </si>
  <si>
    <t>7.5 Other Taxes &amp; Duties #</t>
  </si>
  <si>
    <t>7.6 Goods and Service Tax (SGST)</t>
  </si>
  <si>
    <t>7.7  Non-Tax Revenue</t>
  </si>
  <si>
    <t>10.1 Product / Service subsidy</t>
  </si>
  <si>
    <t>10.2 Cash subsidy</t>
  </si>
  <si>
    <t>10.3 Interest subsidy</t>
  </si>
  <si>
    <t>10.4 Other subsidies</t>
  </si>
  <si>
    <t>7.2 On State Govt. Loans</t>
  </si>
  <si>
    <t>7.3 On Foreign Loans</t>
  </si>
  <si>
    <t>7.4 On Holding Company Loans</t>
  </si>
  <si>
    <t>7.5 On Bank / Cash Credits</t>
  </si>
  <si>
    <t>Others (will include Deferred payment liabilities, long term maturities of finance lease obligations, other loans &amp; advances and Liability component of compound financial instruments)</t>
  </si>
  <si>
    <t>Part-I: Balance Sheet Data</t>
  </si>
  <si>
    <t>PART-II : PROFIT AND LOSS ACCOUNTS DATA</t>
  </si>
  <si>
    <t>Part – III : OTHER FINANCIAL DETAILS</t>
  </si>
  <si>
    <t>Part V: Salary &amp; Wages</t>
  </si>
  <si>
    <t>Part VI : Employment &amp; Social Overheads</t>
  </si>
  <si>
    <t>Empowerment of Women</t>
  </si>
  <si>
    <t>Empowerment of other Economically Backward Sections</t>
  </si>
  <si>
    <t>Annual procurement from MSEs owned by Women Enterprenuers</t>
  </si>
  <si>
    <t>Annual porcurement from GeM</t>
  </si>
  <si>
    <t>Profit before depreciation, Impairment, Interest, Taxes and Exceptional Items (PBDITE) (1405-1420)</t>
  </si>
  <si>
    <t>Profit Before Int. Exceptional Items and Taxes (PBIET) (1425-1435-1436)</t>
  </si>
  <si>
    <t>Main activities of the company (in less than 1000 characters)</t>
  </si>
  <si>
    <t>Year of Commencement of Business with date (DD/MM/YYYY)</t>
  </si>
  <si>
    <t>Main Products of the company (in less than 1000 characters)</t>
  </si>
  <si>
    <t>Cabinet Decision on closure of CPSE, if any,in details (in less than 500 characters)</t>
  </si>
  <si>
    <t>E-mail ID of Nodal Officer</t>
  </si>
  <si>
    <t>Whether Financial and other data is Provisional (P)or Final (F)</t>
  </si>
  <si>
    <t>Whether the company is listed</t>
  </si>
  <si>
    <t xml:space="preserve">Annual procurement from MSEs owned by SC/ST Entrepreneurs </t>
  </si>
  <si>
    <t>Annual Procurement from Micro and Small Enterprises (MSEs)</t>
  </si>
  <si>
    <t>Total number of products / services</t>
  </si>
  <si>
    <t>Total Loans (1601+1602+1603+1606+1611+1607+1306-1604)</t>
  </si>
  <si>
    <t>Total Short Term Borrowings (Unsecured) (1052 to 1059 +1081 + 1082+1087+1088)</t>
  </si>
  <si>
    <t>Ladakh</t>
  </si>
  <si>
    <t>Profit Before Exceptional Items,Net Movement in Regulatory Deferral Balances &amp; Tax (PBET) (1437-1450)</t>
  </si>
  <si>
    <t xml:space="preserve"> Profit before Exceptional items &amp; Tax (PBET) (1455+1673)</t>
  </si>
  <si>
    <t>Profit Before Tax (PBT) (1674-1427)</t>
  </si>
  <si>
    <t xml:space="preserve"> Current Tax (NET) (1461-1464+1675)</t>
  </si>
  <si>
    <t xml:space="preserve"> Regulatory deferral account debit balances</t>
  </si>
  <si>
    <t>Regulatory deferral account credit balances</t>
  </si>
  <si>
    <t>The Total number of employees should include Regular Employee,Contractual Employee,Casual Employee which should be equal to PART-VI Respective Item Code No. 3080,3159,3160</t>
  </si>
  <si>
    <t>S No</t>
  </si>
  <si>
    <t>Pincode</t>
  </si>
  <si>
    <t>District Name</t>
  </si>
  <si>
    <t>State/UT</t>
  </si>
  <si>
    <t>Type</t>
  </si>
  <si>
    <t>Name of Major Units</t>
  </si>
  <si>
    <t>Location of the Major Units:</t>
  </si>
  <si>
    <t>Location</t>
  </si>
  <si>
    <t>Contractual employee</t>
  </si>
  <si>
    <t>Casual employee</t>
  </si>
  <si>
    <t>State</t>
  </si>
  <si>
    <t>Major Units Name</t>
  </si>
  <si>
    <t>Regular Emp</t>
  </si>
  <si>
    <t>Contractual Emp</t>
  </si>
  <si>
    <t>Casual Emp</t>
  </si>
  <si>
    <t>Total Emp</t>
  </si>
  <si>
    <t>Edit Section</t>
  </si>
  <si>
    <t>delete</t>
  </si>
  <si>
    <t>1.6.1</t>
  </si>
  <si>
    <t>1.6.2</t>
  </si>
  <si>
    <t>Disaster Management</t>
  </si>
  <si>
    <t>Parameters</t>
  </si>
  <si>
    <t>Date of Approval*</t>
  </si>
  <si>
    <t>Original Cost (Rs in Crore)*</t>
  </si>
  <si>
    <t>Physical Progress (%)*</t>
  </si>
  <si>
    <t>Project Name</t>
  </si>
  <si>
    <t>Date of Approval</t>
  </si>
  <si>
    <t>Input</t>
  </si>
  <si>
    <t>GRAND TOTAL ( EQUITY AND LIABILITIES) (1265+1025+3650+1010+3652)</t>
  </si>
  <si>
    <t>JVs Code</t>
  </si>
  <si>
    <t>JVs Name</t>
  </si>
  <si>
    <t>Promoter Name</t>
  </si>
  <si>
    <t>Status of Promoters</t>
  </si>
  <si>
    <t>Share of Promoters (%)</t>
  </si>
  <si>
    <t>Net movement in Regulatory deferral account balances Income/ (Expenses)</t>
  </si>
  <si>
    <t>Tax expenses/(saving) on rate regulated account</t>
  </si>
  <si>
    <t>1.2 Royalty, Know-how, Professional and Consultancy Fee</t>
  </si>
  <si>
    <t xml:space="preserve">Strength of Ex-Servicemen Employees </t>
  </si>
  <si>
    <t>Total Ex-Servicemen (3617+3620+3625)</t>
  </si>
  <si>
    <t>Reasons for increase / decrease in profitability of CPSEs</t>
  </si>
  <si>
    <t>5.1.2     Plan              (Rs. in Lakhs)</t>
  </si>
  <si>
    <t>5.1.2.4  Unit-wise details of VRS optees</t>
  </si>
  <si>
    <t xml:space="preserve">                5.1.2.4.1 No. of Executives &amp; Supervisory employees</t>
  </si>
  <si>
    <t xml:space="preserve">                5.1.2.4.2 No. of workers</t>
  </si>
  <si>
    <t>State / UT</t>
  </si>
  <si>
    <t>Brief Description of project</t>
  </si>
  <si>
    <t>Total  SALARY WAGES(4040+4050+4060+4070+4080+4090+5000+5010)</t>
  </si>
  <si>
    <t>Indian/Foreign (based on address of registered Office of the JV)</t>
  </si>
  <si>
    <t>No. of Promoters (excluding your CPSEs)</t>
  </si>
  <si>
    <t>Sector of Operation</t>
  </si>
  <si>
    <t>Major activity</t>
  </si>
  <si>
    <t>Reason for Zero or Negative PAT</t>
  </si>
  <si>
    <t>Reason for Zero Turnover</t>
  </si>
  <si>
    <t>Write up on activity</t>
  </si>
  <si>
    <t>Right of Use Assets (ROU)</t>
  </si>
  <si>
    <t>(d)   Right of Use Assets (ROU)</t>
  </si>
  <si>
    <t>Assets held for Sale</t>
  </si>
  <si>
    <t>1.1 Addition in Property, Plant &amp; Equipment</t>
  </si>
  <si>
    <t>1.2 Change in CWIP</t>
  </si>
  <si>
    <t>1.3 Addition in Intangible Assets</t>
  </si>
  <si>
    <t>1.4 Change in Intangible Assets under Development</t>
  </si>
  <si>
    <t>1.5 Addition in Investment Property</t>
  </si>
  <si>
    <t>1.6 Change in Capital Advances</t>
  </si>
  <si>
    <t>FCCR</t>
  </si>
  <si>
    <t>FINANCE SECTOR CPSEs (only to be filled by finance sector CPSEs)</t>
  </si>
  <si>
    <t>SHARE CAPITAL RELATED INFORMATION</t>
  </si>
  <si>
    <t>Name of CEO</t>
  </si>
  <si>
    <t>E-mail ID of CEO</t>
  </si>
  <si>
    <t>Telephone Number of CEO</t>
  </si>
  <si>
    <t>Mobile Number of CEO</t>
  </si>
  <si>
    <t>E-mail ID of Dealing officer</t>
  </si>
  <si>
    <t>2.12 Prior Period Expenses</t>
  </si>
  <si>
    <t xml:space="preserve">     COMPANY PROFILE - FORM I</t>
  </si>
  <si>
    <t xml:space="preserve">     COMPANY PROFILE- FORM II</t>
  </si>
  <si>
    <t>To be collected in %age</t>
  </si>
  <si>
    <t>Particulars</t>
  </si>
  <si>
    <t>Change in %</t>
  </si>
  <si>
    <t>Reasons</t>
  </si>
  <si>
    <t>1</t>
  </si>
  <si>
    <t>2</t>
  </si>
  <si>
    <t>3</t>
  </si>
  <si>
    <t>4</t>
  </si>
  <si>
    <t>5</t>
  </si>
  <si>
    <t>6</t>
  </si>
  <si>
    <t>7</t>
  </si>
  <si>
    <t>8</t>
  </si>
  <si>
    <t>9</t>
  </si>
  <si>
    <t>10</t>
  </si>
  <si>
    <t>11</t>
  </si>
  <si>
    <t>Reason for increase / decrease in profitability</t>
  </si>
  <si>
    <t>Key indicators</t>
  </si>
  <si>
    <t>Return on Assets (%) (formula to be written)</t>
  </si>
  <si>
    <t>Return on Capital Employed (%) (formula to be written)</t>
  </si>
  <si>
    <t>Debt/Equity Ratio (times) (formula to be written)</t>
  </si>
  <si>
    <t>Sales/Capital Employed (%) (formula to be written)</t>
  </si>
  <si>
    <t>Financial Investment 
(formula to be written)</t>
  </si>
  <si>
    <t>Capital Employed 
(formula to be written)</t>
  </si>
  <si>
    <t>Net Worth 
(formula to be written)</t>
  </si>
  <si>
    <t>EBITDA 
(formula to be written)</t>
  </si>
  <si>
    <t>Asset Turnover Ratio 
(formula to be written)</t>
  </si>
  <si>
    <t xml:space="preserve"> Net Profit Margin 
(formula to be written)</t>
  </si>
  <si>
    <t xml:space="preserve"> Operating Margin (%) 
(formula to be written)</t>
  </si>
  <si>
    <t>Return on Networth (%) 
(formula to be written)</t>
  </si>
  <si>
    <t xml:space="preserve">    Part X: Reasons for variation</t>
  </si>
  <si>
    <t xml:space="preserve">Act under which incorporated </t>
  </si>
  <si>
    <t>Year of Incorporation with date (Note : It should match as per MCA/Special Act records, if incorporated as per Companies Act/Special act)</t>
  </si>
  <si>
    <t>Original DOC (Date of Completion)</t>
  </si>
  <si>
    <t>Anticipated DOC (Date of Completion)</t>
  </si>
  <si>
    <t xml:space="preserve">DD MM YYYY </t>
  </si>
  <si>
    <t>DD MM YYYY</t>
  </si>
  <si>
    <t>Original DOC*</t>
  </si>
  <si>
    <t>Anticipated DOC*</t>
  </si>
  <si>
    <t>Reasons for early closure or delay in project</t>
  </si>
  <si>
    <t>EXPORT/IMPORT</t>
  </si>
  <si>
    <t>VALUE OF PRODUCTION/SERVICES</t>
  </si>
  <si>
    <t>Reasons to be asked if (6.1 + 6.2) is not equal to figures provided at 6.3</t>
  </si>
  <si>
    <t>PROCUREMENT DETAILS</t>
  </si>
  <si>
    <t>RESEARCH &amp; DEVELOPMENT EXPENSES</t>
  </si>
  <si>
    <t>Company Identification Number (CIN)
(ex. U12345AA1234AAA123456)</t>
  </si>
  <si>
    <t>Permanent Account Number (PAN)</t>
  </si>
  <si>
    <t>Value of Services</t>
  </si>
  <si>
    <t xml:space="preserve">Total Employee (1)+(2)+(3) </t>
  </si>
  <si>
    <t>Casual Employee (3)</t>
  </si>
  <si>
    <t>Contractual Employee (2)</t>
  </si>
  <si>
    <t>Regular Employee (1)</t>
  </si>
  <si>
    <t>Regular Employee (4)</t>
  </si>
  <si>
    <t>Contractual Employee (5)</t>
  </si>
  <si>
    <t>Casual Employee (6)</t>
  </si>
  <si>
    <t xml:space="preserve">	Total Employee (4)+(5)+(6)</t>
  </si>
  <si>
    <t>3160M</t>
  </si>
  <si>
    <t xml:space="preserve">	TOTAL CASUAL / DAILY RATED WORKERS (FEMALE)</t>
  </si>
  <si>
    <t>3160F</t>
  </si>
  <si>
    <t>TOTAL CONTRACT WORKERS / EMPLOYEES (MALE)</t>
  </si>
  <si>
    <t>3159M</t>
  </si>
  <si>
    <t xml:space="preserve">	TOTAL CONTRACT WORKERS / EMPLOYEES (FEMALE)</t>
  </si>
  <si>
    <t>3159F</t>
  </si>
  <si>
    <t>NUMBER OF APPRENTICES ENGAGED DURING THE YEAR (MALE)</t>
  </si>
  <si>
    <t>3172M</t>
  </si>
  <si>
    <t xml:space="preserve">	NUMBER OF APPRENTICES ENGAGED DURING THE YEAR (FEMALE)</t>
  </si>
  <si>
    <t>3172F</t>
  </si>
  <si>
    <t>TOTAL CASUAL / DAILY RATED WORKERS (MALE)</t>
  </si>
  <si>
    <t>1.5.1</t>
  </si>
  <si>
    <t>1.5.2</t>
  </si>
  <si>
    <t>1.5.3</t>
  </si>
  <si>
    <t>1.6.3</t>
  </si>
  <si>
    <t>1.6.4</t>
  </si>
  <si>
    <t>1.6.5</t>
  </si>
  <si>
    <t>1.6.6</t>
  </si>
  <si>
    <t>Anticipated Cost (Rs. in Crore)*</t>
  </si>
  <si>
    <t xml:space="preserve">	Time gap in Completion [Sno.4 (Anticipated DOC) -Sno.3 (Original DOC)] in Days</t>
  </si>
  <si>
    <t>Share of CPSE in JVs</t>
  </si>
  <si>
    <t>1.7 Share of CPSE in JVs</t>
  </si>
  <si>
    <t xml:space="preserve">    Part IX: MOU Evaluation Related Information - Standalone Basis - Form I</t>
  </si>
  <si>
    <t>No. of Production / Services rendered (As per Signed MoU Target)</t>
  </si>
  <si>
    <t>Name of Production / Services rendered (Name as per Signed MoU Target)</t>
  </si>
  <si>
    <t>Product I</t>
  </si>
  <si>
    <t>Unit of Production / Services rendered (Unit as per Signed MoU Target)</t>
  </si>
  <si>
    <t>Installed Capacity</t>
  </si>
  <si>
    <t xml:space="preserve">	Actual Production / Services rendered</t>
  </si>
  <si>
    <t>Capacity Utilisation (%)</t>
  </si>
  <si>
    <t>Total Reserves &amp; Surplus (1021 + 1022 + 1024 + 1029 + 1027 + 1033 + 1036 + 1028 +1034+1031+1026 + 1294)</t>
  </si>
  <si>
    <t>Total Expenditure (1407 + 1406 + 1419 + 1408 + 1412 + 1409 + 1415 + 1418 + 1416 + 1414+1411+ 1676)</t>
  </si>
  <si>
    <t>Mission and Vision (in less than 1500 characters)</t>
  </si>
  <si>
    <t xml:space="preserve">	Number of joint ventures(including Operational,Under Liquidation,Under Closure/Closed ),if any (Numeric)</t>
  </si>
  <si>
    <t>Significant Events (in less than 1000 characters) (Do not add attachments)</t>
  </si>
  <si>
    <t>Total Property, Plant and Equipment (Gross) (1201 to 1205 + 1291)</t>
  </si>
  <si>
    <r>
      <t>Total other Intangible Assets (Gross) (1211 + 1212+ 1213 +1292</t>
    </r>
    <r>
      <rPr>
        <b/>
        <sz val="13"/>
        <color rgb="FFFF0000"/>
        <rFont val="Times New Roman"/>
        <family val="1"/>
      </rPr>
      <t>)</t>
    </r>
  </si>
  <si>
    <t>Total Investment in Equity Instruments (1241+1314+1341+1301+1302+1303+1304-1305)</t>
  </si>
  <si>
    <t xml:space="preserve">	% Holding</t>
  </si>
  <si>
    <t>As submitted by Ministry</t>
  </si>
  <si>
    <t>Cent.Gov. Holding (%)</t>
  </si>
  <si>
    <t xml:space="preserve">	As submitted by CPSE</t>
  </si>
  <si>
    <t>Difference</t>
  </si>
  <si>
    <t xml:space="preserve">	Holding Co. stake (%)</t>
  </si>
  <si>
    <t>Overseas location</t>
  </si>
  <si>
    <t xml:space="preserve">	Sanctioned Strength</t>
  </si>
  <si>
    <t xml:space="preserve">	Vacancy</t>
  </si>
  <si>
    <t>3061S</t>
  </si>
  <si>
    <t>3061V</t>
  </si>
  <si>
    <t>3062S</t>
  </si>
  <si>
    <t>3062V</t>
  </si>
  <si>
    <t>3063S</t>
  </si>
  <si>
    <t>3063V</t>
  </si>
  <si>
    <t>3066S</t>
  </si>
  <si>
    <t>3066V</t>
  </si>
  <si>
    <t>3067S</t>
  </si>
  <si>
    <t>3067V</t>
  </si>
  <si>
    <t>3081S</t>
  </si>
  <si>
    <t>3081V</t>
  </si>
  <si>
    <t>3082S</t>
  </si>
  <si>
    <t>3082V</t>
  </si>
  <si>
    <t>3083S</t>
  </si>
  <si>
    <t>3083V</t>
  </si>
  <si>
    <t>3086S</t>
  </si>
  <si>
    <t>3086V</t>
  </si>
  <si>
    <t>3087S</t>
  </si>
  <si>
    <t>3087V</t>
  </si>
  <si>
    <t>3110S</t>
  </si>
  <si>
    <t>3110V</t>
  </si>
  <si>
    <t>3111S</t>
  </si>
  <si>
    <t>3111V</t>
  </si>
  <si>
    <t>3112S</t>
  </si>
  <si>
    <t>3112V</t>
  </si>
  <si>
    <t>3116S</t>
  </si>
  <si>
    <t>3116V</t>
  </si>
  <si>
    <t>3117S</t>
  </si>
  <si>
    <t>3117V</t>
  </si>
  <si>
    <t>Eradicating hunger, poverty and malnutrition; promoting health care including preventive health care and sanitation including contribution to the ‘Swachh Bharat Kosh’ set-up by the Central Government for the promotion of sanitation and making available safe drinking water</t>
  </si>
  <si>
    <t>Promoting education, including special education and employment enhancing vocational skills especially among children, women, elderly, and the differently abled and livelihood enhancement projects</t>
  </si>
  <si>
    <t>Ensuring environmental sustainability, ecological balance, protection of flora and fauna, animal welfare, agro forestry, conservation of natural resources and maintaining quality of soil, air and water including contribution to the ‘Clean Ganga Fund’ set-up by the Central Government for rejuvenation of river Ganga</t>
  </si>
  <si>
    <t>Protection of national heritage, art and culture including restoration of building and sites of historical importance and works of art; setting up public libraries; promotion and development of traditional arts and handicrafts</t>
  </si>
  <si>
    <t>Measures for the benefit of armed forces veterans, war widows and their dependents;</t>
  </si>
  <si>
    <t>Training to promote rural sports, nationally recognized sports, Paralympic sports and Olympic sports;</t>
  </si>
  <si>
    <t>Contribution to the Prime Minister’s National Relief Fund or any other fund set up by the Central Government for socio-economic development and relief and welfare of the Scheduled Castes, the Scheduled Tribes, other backward classes, minorities and women</t>
  </si>
  <si>
    <t>Contributions or funds provided to technology incubators located within academic institutions which are approved by the Central Government</t>
  </si>
  <si>
    <t xml:space="preserve">Securities Premium </t>
  </si>
  <si>
    <t>Others (will include Deferred payment liabilities. other loans &amp; advances and Liability component of compound financial instruments)</t>
  </si>
  <si>
    <t>Lease liabilities</t>
  </si>
  <si>
    <t>(A) total outstanding dues of micro enterprises and small enterprises; and</t>
  </si>
  <si>
    <t>1083 A</t>
  </si>
  <si>
    <t>(b) total outstanding dues of creditors other than micro enterprises and small enterprises.</t>
  </si>
  <si>
    <t>1083 B</t>
  </si>
  <si>
    <t>TOTAL NON-CURRENT LIABILITIES (1086+1080+1119+1125+1083+1065+1110+1295)</t>
  </si>
  <si>
    <t>Others (will include Deferred payment liabilities, other loans &amp; advances etc.)</t>
  </si>
  <si>
    <t>Total Short Term Borrowings (1060+1099+1351)</t>
  </si>
  <si>
    <t>a(iv)</t>
  </si>
  <si>
    <t>1350 A</t>
  </si>
  <si>
    <t>1350 B</t>
  </si>
  <si>
    <t>Trade Payables (1350A + 1350B)</t>
  </si>
  <si>
    <t>a (v)</t>
  </si>
  <si>
    <r>
      <t xml:space="preserve">Total Other Financial Liabilities </t>
    </r>
    <r>
      <rPr>
        <sz val="13"/>
        <rFont val="Times New Roman"/>
        <family val="1"/>
      </rPr>
      <t>(1352+1353+1355+1356+1359)</t>
    </r>
  </si>
  <si>
    <t>TOTAL FINANCIAL LIABILITIES (1296+1350+1361+1297)</t>
  </si>
  <si>
    <t>Total Income (1410 + 1402)</t>
  </si>
  <si>
    <r>
      <t xml:space="preserve">TOTAL ASSETS </t>
    </r>
    <r>
      <rPr>
        <b/>
        <sz val="13"/>
        <color rgb="FFFF0000"/>
        <rFont val="Times New Roman"/>
        <family val="1"/>
      </rPr>
      <t>(1309+1230+3651+1293)</t>
    </r>
  </si>
  <si>
    <t>2022-23</t>
  </si>
  <si>
    <t>Is Exemption of posts from the rule of immediate absorption taken (Y/N)</t>
  </si>
  <si>
    <t>If Yes, Number of posts exempted</t>
  </si>
  <si>
    <t>Sanctioned Strength</t>
  </si>
  <si>
    <t>Deputation Strength</t>
  </si>
  <si>
    <t>If Listed, Listed for</t>
  </si>
  <si>
    <t>Total paid-up capital (Part I Form II Code 1010)</t>
  </si>
  <si>
    <t xml:space="preserve">	Loans (Part I Form II Code 1065 &amp; 1110)</t>
  </si>
  <si>
    <t xml:space="preserve">	Revenue from Operation (Part II Code 1410)</t>
  </si>
  <si>
    <t xml:space="preserve">	Other Income (Part II Code 1402)</t>
  </si>
  <si>
    <t xml:space="preserve">	Overall Profit / Loss (Part II Code 1600)</t>
  </si>
  <si>
    <t xml:space="preserve">	Reserves and surplus (Part I Form II Code 1030)</t>
  </si>
  <si>
    <t xml:space="preserve">	Dividend (Part I Form II Code 1480)</t>
  </si>
  <si>
    <t xml:space="preserve">Contribution to central exchequer (Part III Form II Code 2020)	</t>
  </si>
  <si>
    <t xml:space="preserve">	Foreign exchange earnings (Part III Form I Code 1510)</t>
  </si>
  <si>
    <t xml:space="preserve">	No. of Regular Employees (Part VI Form I Code 3080)</t>
  </si>
  <si>
    <t xml:space="preserve">Unspent CSR Amount of previous years not carried forward (Part-VI : Form III Code 1423-1424)	</t>
  </si>
  <si>
    <t>Reasons for "NIL" Value of Production (Part III: Form I- 2063)</t>
  </si>
  <si>
    <t>Reasons for "NIL" Value of Services(Part III: Form I- 2068)</t>
  </si>
  <si>
    <t>Name of the Stock Exchange(s), if listed</t>
  </si>
  <si>
    <t>If Difference is not 0, then Reasons</t>
  </si>
  <si>
    <t>Name of Chairman/CMD</t>
  </si>
  <si>
    <t>E-mail ID of Chairman/CMD</t>
  </si>
  <si>
    <t>Telephone Number of Chairman/CMD</t>
  </si>
  <si>
    <t>Name of Managing Director</t>
  </si>
  <si>
    <t>E-mail ID of Managing Director</t>
  </si>
  <si>
    <t>Telephone Number of Managing Director</t>
  </si>
  <si>
    <t>In case of post of MD  is same as Chairman/CMD,</t>
  </si>
  <si>
    <t>(i) No. of Indian Subsidiaries (Whose registered offices in India)</t>
  </si>
  <si>
    <t>(ii) No. of Foreign Subsidiaries (whose Registered office is outside India)</t>
  </si>
  <si>
    <t>Number of immediate subsidiaries, if any (Numeric)</t>
  </si>
  <si>
    <t xml:space="preserve">Name of Immidiate Holding Company, if any. </t>
  </si>
  <si>
    <t>Whether IND-AS is applicable</t>
  </si>
  <si>
    <t>1.15 (i)</t>
  </si>
  <si>
    <t>1.15 (ii)</t>
  </si>
  <si>
    <t>1.15 (iii)</t>
  </si>
  <si>
    <t>Dividend Paid during the year (Excluding DDT)</t>
  </si>
  <si>
    <t>Proportionate CAPEX by JVs</t>
  </si>
  <si>
    <t>Share Price (Closing price as on 31st March of Previous Year)</t>
  </si>
  <si>
    <t>No. of Shares Outstanding (as on 31st March of Previous Year)</t>
  </si>
  <si>
    <t>Share Price (Closing price as on 31st March of Current Year)</t>
  </si>
  <si>
    <t>No. of Shares Outstanding (as on 31st March of Current Year)</t>
  </si>
  <si>
    <t>Redemption of Bonus Preference Shares</t>
  </si>
  <si>
    <t>Dividend on Bonus Preference Shares</t>
  </si>
  <si>
    <t>Interest on Bonus Debentures</t>
  </si>
  <si>
    <t>Trade Receivables (Including Unbilled and Not Due)</t>
  </si>
  <si>
    <t>Unbilled Trade Receivables</t>
  </si>
  <si>
    <t>Note</t>
  </si>
  <si>
    <t>Auto populated last year data here</t>
  </si>
  <si>
    <t>No.of posts exempted.</t>
  </si>
  <si>
    <t>To be autopopulated and editable</t>
  </si>
  <si>
    <t>Should be equal to or more than 500 cr</t>
  </si>
  <si>
    <t>3131A</t>
  </si>
  <si>
    <t>3132A</t>
  </si>
  <si>
    <t>3133A</t>
  </si>
  <si>
    <t>3135A</t>
  </si>
  <si>
    <t>3136A</t>
  </si>
  <si>
    <t>3137A</t>
  </si>
  <si>
    <t>3140A</t>
  </si>
  <si>
    <t>3150A</t>
  </si>
  <si>
    <t xml:space="preserve">Total   (3132A+3133A) </t>
  </si>
  <si>
    <t xml:space="preserve">Total    (3136A+3137A) </t>
  </si>
  <si>
    <t>%age</t>
  </si>
  <si>
    <t xml:space="preserve"> %age of Female employees</t>
  </si>
  <si>
    <t xml:space="preserve">	TOTAL CASUAL / DAILY RATED WORKERS (TRANSGENDER)</t>
  </si>
  <si>
    <t>3160T</t>
  </si>
  <si>
    <t xml:space="preserve">	TOTAL CASUAL / DAILY RATED WORKERS (3160M+3160F+3160T)</t>
  </si>
  <si>
    <t xml:space="preserve">	TOTAL CONTRACT WORKERS / EMPLOYEES (TRANSGENDER)</t>
  </si>
  <si>
    <t>3159T</t>
  </si>
  <si>
    <t xml:space="preserve">	TOTAL CONTRACT WORKERS / EMPLOYEES (3159M+3159F+3159T)</t>
  </si>
  <si>
    <t xml:space="preserve">	NUMBER OF APPRENTICES ENGAGED DURING THE YEAR (TRANSGENDER)</t>
  </si>
  <si>
    <t>3172T</t>
  </si>
  <si>
    <t>NUMBER OF APPRENTICES ENGAGED DURING THE YEAR (3172M+3172F+3172T)</t>
  </si>
  <si>
    <t xml:space="preserve"> Total number of Transgender employees    (3131A+3135A+3140A)</t>
  </si>
  <si>
    <t>Select from Drop Down (Chairman/CMD,MD,Both)</t>
  </si>
  <si>
    <t>PESB/SCSC/CSB or Others (Drop down).
In case others is selected, a "Remarks" field will be opened to put the details.</t>
  </si>
  <si>
    <t xml:space="preserve">	Contact Telephone/Mobile No. of Nodal Officer</t>
  </si>
  <si>
    <t xml:space="preserve">	Contact Telephone/Mobile No. of Dealing officer</t>
  </si>
  <si>
    <t>Autopopulated from last year and editable</t>
  </si>
  <si>
    <t xml:space="preserve">	(ii) Since when under this Schedule</t>
  </si>
  <si>
    <t xml:space="preserve">(i) Schedule of company  (Select – A / B / C / D / others)                                     </t>
  </si>
  <si>
    <t>1.15 (iv)</t>
  </si>
  <si>
    <t>(Since when Ratna Category has been alloted</t>
  </si>
  <si>
    <t>Bonds/ or Shares/ or both shares and bonds (Select from Drop down)</t>
  </si>
  <si>
    <t>NSE/BSE/Both (Select from drop down)</t>
  </si>
  <si>
    <t>Autopopulated from last year data and will be editable only on request and will be done after obtaining a email request with supporting docs.</t>
  </si>
  <si>
    <t xml:space="preserve">	Type of formation</t>
  </si>
  <si>
    <t>SPV/BOO/BOOT/BOT/HAM/Others/Not applicable (Select from Drop down)</t>
  </si>
  <si>
    <t>Whether the CPSE is covered under Section-8 or Section-25 of Companies Act</t>
  </si>
  <si>
    <t>Sec 8, Companies act 2013/ Section 25, companies act 1956, Both, No (Select from Drop down)</t>
  </si>
  <si>
    <t>Auto populated from the last  year data and same will not be editable. Any changes to be made on furnishing email request along with supporting document.</t>
  </si>
  <si>
    <t>If total is "0", then this field is opened for remakrs</t>
  </si>
  <si>
    <t>              Supervisory</t>
  </si>
  <si>
    <t xml:space="preserve">	NUMBER OF TRANSGENDER EMPLOYEES RECRUITED</t>
  </si>
  <si>
    <t xml:space="preserve">1.9(A).1            Managerial/Executives </t>
  </si>
  <si>
    <t xml:space="preserve">1.9(A).2            Supervisors </t>
  </si>
  <si>
    <t xml:space="preserve">1.9(A).3             Workers </t>
  </si>
  <si>
    <t>3251A</t>
  </si>
  <si>
    <t>3252A</t>
  </si>
  <si>
    <t>3253A</t>
  </si>
  <si>
    <t>3260A</t>
  </si>
  <si>
    <t xml:space="preserve">                   Total      (3251A to 3253A) </t>
  </si>
  <si>
    <t xml:space="preserve">	NUMBER OF EMPLOYEES RECRUITED UNDER EWS (Economic Weaker Section)</t>
  </si>
  <si>
    <t xml:space="preserve">1.11.1            Managerial/Executives </t>
  </si>
  <si>
    <t xml:space="preserve">1.11.2            Supervisors </t>
  </si>
  <si>
    <t xml:space="preserve">1.11.3             Workers </t>
  </si>
  <si>
    <t xml:space="preserve">1.12.3             Workers </t>
  </si>
  <si>
    <t>Total (3267 to 3269)</t>
  </si>
  <si>
    <t xml:space="preserve">   	Total (3271 to 3273)</t>
  </si>
  <si>
    <t xml:space="preserve">	NUMBER OF VACANCIES UNDER EWS (Economic Weaker Section)</t>
  </si>
  <si>
    <t xml:space="preserve">1.13.1           Executives </t>
  </si>
  <si>
    <t xml:space="preserve">1.13.2           Supervisors(Non-Unionized) </t>
  </si>
  <si>
    <t xml:space="preserve">1.13.3           Supervisors  (Unionized) </t>
  </si>
  <si>
    <t xml:space="preserve">1.13.4           Workers </t>
  </si>
  <si>
    <t xml:space="preserve">1.14.3            Workers </t>
  </si>
  <si>
    <t>1.15.1           Managerial/Executive</t>
  </si>
  <si>
    <t>1.15.2           Supervisors</t>
  </si>
  <si>
    <t>1.15.3           Workers</t>
  </si>
  <si>
    <t xml:space="preserve">1.16.1            Managerial/Executives </t>
  </si>
  <si>
    <t xml:space="preserve">1.16.2            Supervisors </t>
  </si>
  <si>
    <t xml:space="preserve">1.16.3             Workers </t>
  </si>
  <si>
    <t>1.22</t>
  </si>
  <si>
    <t xml:space="preserve">1.17.1            Managerial/Executives </t>
  </si>
  <si>
    <t xml:space="preserve">1.17.2            Supervisors </t>
  </si>
  <si>
    <t xml:space="preserve">1.17.3            Workers </t>
  </si>
  <si>
    <t xml:space="preserve">1.18.1            Through own resources </t>
  </si>
  <si>
    <t xml:space="preserve">1.18.2            Through budgetary support </t>
  </si>
  <si>
    <t xml:space="preserve">1.19.1           Managerial/Executives </t>
  </si>
  <si>
    <t xml:space="preserve">1.19.2          Supervisors </t>
  </si>
  <si>
    <t xml:space="preserve">1.19.3           Workers </t>
  </si>
  <si>
    <t xml:space="preserve">1.22.1 E 0 </t>
  </si>
  <si>
    <t>1.22.2 E1</t>
  </si>
  <si>
    <t>1.22.3 E2</t>
  </si>
  <si>
    <t>1.22.4 E3</t>
  </si>
  <si>
    <t>1.22.5 E4</t>
  </si>
  <si>
    <t>1.22.6 E5</t>
  </si>
  <si>
    <t>1.22.7 E6</t>
  </si>
  <si>
    <t>1.22.8 E7</t>
  </si>
  <si>
    <t>1.22.9 E8</t>
  </si>
  <si>
    <t>1.22.10 E9</t>
  </si>
  <si>
    <t>1.22.11      Functional Directors + CEO</t>
  </si>
  <si>
    <t xml:space="preserve"> 1.22.12     Total (IDA) 3541 to  3543 +3581 to 3588)</t>
  </si>
  <si>
    <t>3541S</t>
  </si>
  <si>
    <t>3541D</t>
  </si>
  <si>
    <t>3581S</t>
  </si>
  <si>
    <t>3581D</t>
  </si>
  <si>
    <t>3582S</t>
  </si>
  <si>
    <t>3582D</t>
  </si>
  <si>
    <t>3583S</t>
  </si>
  <si>
    <t>3583D</t>
  </si>
  <si>
    <t>3584S</t>
  </si>
  <si>
    <t>3584D</t>
  </si>
  <si>
    <t>3585S</t>
  </si>
  <si>
    <t>3585D</t>
  </si>
  <si>
    <t>3586S</t>
  </si>
  <si>
    <t>3586D</t>
  </si>
  <si>
    <t>3542S</t>
  </si>
  <si>
    <t>3542D</t>
  </si>
  <si>
    <t>3587S</t>
  </si>
  <si>
    <t>3587D</t>
  </si>
  <si>
    <t>3588S</t>
  </si>
  <si>
    <t>3588D</t>
  </si>
  <si>
    <t xml:space="preserve"> 1.23.1      E 0</t>
  </si>
  <si>
    <t>1.23.2 E 1</t>
  </si>
  <si>
    <t>1.23.3 E2</t>
  </si>
  <si>
    <t>1.23.4 E3</t>
  </si>
  <si>
    <t>1.23.5 E4</t>
  </si>
  <si>
    <t>1.23.6 E5</t>
  </si>
  <si>
    <t>1.23.7 E6</t>
  </si>
  <si>
    <t xml:space="preserve"> 1.23.8 E7</t>
  </si>
  <si>
    <t>1.23.9 E8</t>
  </si>
  <si>
    <t>1.23.10 E9</t>
  </si>
  <si>
    <t xml:space="preserve"> 1.23.11     Functional Directors + CEO</t>
  </si>
  <si>
    <t xml:space="preserve"> 1.23.12 Total (CDA) 3551 to  3553 +  3591 to 3598)</t>
  </si>
  <si>
    <t xml:space="preserve">1.24.1            Executives </t>
  </si>
  <si>
    <t xml:space="preserve">1.24.2            Supervisors (Non-unionized) </t>
  </si>
  <si>
    <t xml:space="preserve">1.24.3            Supervisors  (unionized) </t>
  </si>
  <si>
    <t xml:space="preserve">1.24.4            Workers </t>
  </si>
  <si>
    <t xml:space="preserve">1.26.1     Salary and Wages Dues </t>
  </si>
  <si>
    <t>1.26.2     Statutory Dues</t>
  </si>
  <si>
    <t>1.26.3     Others Dues</t>
  </si>
  <si>
    <t xml:space="preserve"> 1.27.1     Salary &amp; Wages</t>
  </si>
  <si>
    <t>1.27.2     Statuary Dues</t>
  </si>
  <si>
    <t>1.27.3     Other Dues</t>
  </si>
  <si>
    <t>Own Employees / outsiders/NIL</t>
  </si>
  <si>
    <t>Autopopulated from 3172 (part VI)</t>
  </si>
  <si>
    <t>(Data has been populated from last year. kindly Update)</t>
  </si>
  <si>
    <t>Information on Mega and Major Projects under Implementation (Costing Rs. 500 crore and and above)</t>
  </si>
  <si>
    <t>10.1	CSR expenditure (Part VI Form III Code 1413)</t>
  </si>
  <si>
    <t>10.2 Total Annual CSR data from Monthly forms (Part B)</t>
  </si>
  <si>
    <t>17.1 Total Employees (T-3080, F-3150)</t>
  </si>
  <si>
    <t xml:space="preserve">	17.2 - Managerial / Executives (T-3061,F-3131)</t>
  </si>
  <si>
    <t xml:space="preserve">	17.3 - Supervisory (T-3065,F-3135)</t>
  </si>
  <si>
    <t xml:space="preserve">	17.4 - Skilled (T-3066,F-3136)</t>
  </si>
  <si>
    <t>17.5 - Un-skilled (T-3067,F-3137)</t>
  </si>
  <si>
    <t>Total Employees(T)</t>
  </si>
  <si>
    <t xml:space="preserve">	Female Employees(F)</t>
  </si>
  <si>
    <t>Total Employees (T-3080)</t>
  </si>
  <si>
    <t>18.1 -ST (3420)</t>
  </si>
  <si>
    <t xml:space="preserve">	18.2 -SC (3410)</t>
  </si>
  <si>
    <t>18.3 -OBC (3430)</t>
  </si>
  <si>
    <t xml:space="preserve">	Total Employees (T-3080)</t>
  </si>
  <si>
    <t xml:space="preserve">	19.1 - Female (3150)</t>
  </si>
  <si>
    <t xml:space="preserve">	19.2 - Transgender (3150A)</t>
  </si>
  <si>
    <t xml:space="preserve">	19.3 - Male (3080-3150-3150A)</t>
  </si>
  <si>
    <t>1. All figures in this part are autopopulated from other forms as mentioned in respective fields.
2. All Reason fields are mandatory</t>
  </si>
  <si>
    <t>Mode of selection (CMD)</t>
  </si>
  <si>
    <t>Mode of selection (MD)</t>
  </si>
  <si>
    <t>Previous year information is auto populated. Any change in the same may be edited otherwise may be confirmed as it is.</t>
  </si>
  <si>
    <t>2.11 Other Expenses</t>
  </si>
  <si>
    <t xml:space="preserve">Finance Cost </t>
  </si>
  <si>
    <t>18.1 Basic  (decimal allowed)</t>
  </si>
  <si>
    <t>18.2  Diluted  (decimal allowed)</t>
  </si>
  <si>
    <t>Trade Payables (1083A+1083B)</t>
  </si>
  <si>
    <t>Long Term Borrowing (Including Long Lease Liabilities) (Part-I Form-II Code (1065+1295)</t>
  </si>
  <si>
    <t>Short Term Borrowing (Including Short Lease Liabilities) Part-I Form-II Code (1296+1297)</t>
  </si>
  <si>
    <t xml:space="preserve">	Total Expenses (Part-II Form-I Code) (1420+1435+1436+1450)</t>
  </si>
  <si>
    <t>To be in date format (DD MM YYYY)</t>
  </si>
  <si>
    <t>1001/1010</t>
  </si>
  <si>
    <t>1003/1010</t>
  </si>
  <si>
    <t xml:space="preserve">Note: </t>
  </si>
  <si>
    <t>The data from previous year has been autopopulated. Please edit or verfiy as the case may be.</t>
  </si>
  <si>
    <t>2023-24</t>
  </si>
  <si>
    <t>Auto populated from the last  year data of 2022-23 and same will not be editable. Any changes to be made on furnishing email request along with supporting document.</t>
  </si>
  <si>
    <t>City/District</t>
  </si>
  <si>
    <t>`</t>
  </si>
  <si>
    <t>List of Subsidiaries</t>
  </si>
  <si>
    <t>Status</t>
  </si>
  <si>
    <t>Percentage holding of Holding company</t>
  </si>
  <si>
    <t xml:space="preserve">Fill in the format </t>
  </si>
  <si>
    <t>2023-24 Figures Rupees in Lakh (Rounded off)</t>
  </si>
  <si>
    <t>Figures Rupees in Lakh (Rounded off) 2023-24</t>
  </si>
  <si>
    <t>Figures in   Rupees Lakhs (2023-24)</t>
  </si>
  <si>
    <t>Figures  in Number (2023-24)</t>
  </si>
  <si>
    <t>NUMBER OF EMPLOYEES RECRUITED AS REGULAR DURING 2023-24</t>
  </si>
  <si>
    <t>AS REGULAR DURING 2023-24</t>
  </si>
  <si>
    <t>if Yes,</t>
  </si>
  <si>
    <t>Amount involved (Rs. Lakhs)</t>
  </si>
  <si>
    <t>Audit Qualifications</t>
  </si>
  <si>
    <t xml:space="preserve">	CAPEX INFORMATION (As per Financial Year 2023-24)</t>
  </si>
  <si>
    <t>Reasons for Continuous losses</t>
  </si>
  <si>
    <t>1.8 Right-of-Use Asset</t>
  </si>
  <si>
    <t>2.1 Loan Disbursed  (in Case of Financing CPSEs)</t>
  </si>
  <si>
    <t>2.2 Total Funds available  (in Case of Financing CPSEs)</t>
  </si>
  <si>
    <t>2.3 Overdue Loans  (in Case of Financing CPSEs)</t>
  </si>
  <si>
    <t>2.4 Total Loans  (in Case of Financing CPSEs)</t>
  </si>
  <si>
    <t>2.5 NPA  (in Case of Financing CPSEs)</t>
  </si>
  <si>
    <t>2.6 Cost of raising funds through Bonds as compared to similarly rated CPSEs (basis points)</t>
  </si>
  <si>
    <t>2.8 Geographical coverage (%) (in case of social sector finance CPSE)</t>
  </si>
  <si>
    <t>2.9 Last mile Disbursement to ultimate beneficiary (%) (in case of social sector finance CPSE)</t>
  </si>
  <si>
    <t>To be collected in Rs. In Cr.</t>
  </si>
  <si>
    <t>3.1 No. of Shares outstanding</t>
  </si>
  <si>
    <t>3.2 Face Value of Equity Shares</t>
  </si>
  <si>
    <t>3.3 Fresh Issue of Equity Share Capital</t>
  </si>
  <si>
    <t>3.4Fresh Issue of Equity Share Capital (Date)</t>
  </si>
  <si>
    <t xml:space="preserve">3.5 Buy Back of shares </t>
  </si>
  <si>
    <t>3.6 Buy Back of shares (Date)</t>
  </si>
  <si>
    <t>3.7 Government Holding (%)</t>
  </si>
  <si>
    <t>3.8 Holding Co. stake (%) (in case of Subsidiary Company)</t>
  </si>
  <si>
    <t>4.1 Value of Exports</t>
  </si>
  <si>
    <t>4.2 Imports consumed during the year</t>
  </si>
  <si>
    <t>5.1 Value of Production</t>
  </si>
  <si>
    <t>5.2 Value of Services</t>
  </si>
  <si>
    <t>5.3 Total Value of Production/Services</t>
  </si>
  <si>
    <t>6.2 Procurement of Goods &amp; Services through MSEs</t>
  </si>
  <si>
    <t>6.3 Procurement of Goods &amp; Services through SC/ST MSEs</t>
  </si>
  <si>
    <t>6.4 Procurement of Goods &amp; Services through Women MSEs</t>
  </si>
  <si>
    <t>6.5 Procurement of Goods &amp; Services from GEM portal</t>
  </si>
  <si>
    <t>6.6 Annual plan for procurement through GeM as approved by administrative ministry</t>
  </si>
  <si>
    <t>6.7 Number of invoices uploaded on TReDS portal</t>
  </si>
  <si>
    <t>6.8 Number of invoices (out of above) accepted/rejected within specified time</t>
  </si>
  <si>
    <t>6.9 Active MSE vendors during current year (with whom during the FY, at least one procurement transaction and/or a contract done)</t>
  </si>
  <si>
    <t>6.10 Among the above, number of vendors onboarded on TReDS platforms till the end of FY</t>
  </si>
  <si>
    <t>6.11 Number of invoices received from MSE vendors for which payment was made beyond 45 days from the date of delivery of goods or receipt of services</t>
  </si>
  <si>
    <t>6.1 Total procurement of Goods &amp; Services (irrespective of availability on GEM Portal or category of supplier)</t>
  </si>
  <si>
    <t>Redemption of Bonus Debentures</t>
  </si>
  <si>
    <t>Reserve not created out of Profit (e.g. Capital Reserve, Revaluation reserve, OCI etc.)</t>
  </si>
  <si>
    <t>Whether there is any qualification in Independent Audit Report for the year</t>
  </si>
  <si>
    <t>9017A</t>
  </si>
  <si>
    <t>2.7A Loan Disbursed to Micro Finance Beneficiaries  (in Case of Financing CPSEs) (Rs. In Cr.)</t>
  </si>
  <si>
    <t>1A</t>
  </si>
  <si>
    <t>Gross Block  (Part I Form II Code 1210)</t>
  </si>
  <si>
    <t>1.33A</t>
  </si>
  <si>
    <t>If yes, type of Company</t>
  </si>
  <si>
    <t>Whether Company is regsitered with IRDAI</t>
  </si>
  <si>
    <t xml:space="preserve">Housing Finance Companies(NBFC)
Merchant Banking Companies(NBFC)
Stock Exchanges(NBFC)
Companies engaged in the business of stock-broking/sub-broking(NBFC),
Venture Capital Fund(NBFC), 
Nidhi Companies, 
Insurance companies and 
Chit Fund Companies </t>
  </si>
  <si>
    <t>Whether Company is regsitered with RBI as Non-Banking Financial Company (NBFC)</t>
  </si>
  <si>
    <t xml:space="preserve">If yes, type of NBFC </t>
  </si>
  <si>
    <t>Life Insurers
General Insurers
Health Insurers
Reinsurers
Reinsurer branches
Corporate Agents
Brokers
IMFs
Surveyors
 Insurance Repository
TPAs
Web Aggregators</t>
  </si>
  <si>
    <t xml:space="preserve">	Whether MoU Signed with Administrative Deptt/Ministry ?</t>
  </si>
  <si>
    <t>1.20A</t>
  </si>
  <si>
    <t>If yes, whether PRP is being paid in the Compay</t>
  </si>
  <si>
    <t>16A</t>
  </si>
  <si>
    <t>Reasons for "NIL" Regular Employees (Part III: Form VII-3080)</t>
  </si>
  <si>
    <t>s</t>
  </si>
  <si>
    <t>Auto populated and non editable</t>
  </si>
  <si>
    <t>1.34A</t>
  </si>
  <si>
    <t>Employees on Deputation/Assignment jobs from other organisation (7)</t>
  </si>
  <si>
    <t>Indian/Foreign (based on registration country)</t>
  </si>
  <si>
    <t>Company Identification Number (CIN)</t>
  </si>
  <si>
    <t>(ex. U12345AA1234AAA123456)</t>
  </si>
  <si>
    <t>Year of Incorporation with date (Note : It should match as per MCA/Special Act records, if incorporated as per Companies Act/Special act) (DD/MM/YYYY)</t>
  </si>
  <si>
    <t>Year of Commencement of Business with Date(DD/MM/YYYY)</t>
  </si>
  <si>
    <t>Address of Registered Office</t>
  </si>
  <si>
    <t>11 </t>
  </si>
  <si>
    <t>Address of Corporate Office</t>
  </si>
  <si>
    <t>S No.</t>
  </si>
  <si>
    <t>Details</t>
  </si>
  <si>
    <t>As on 31.03.2024</t>
  </si>
  <si>
    <t>XI    Details of Investment made in foreign projects (Rs.in Lakhs)</t>
  </si>
  <si>
    <t>XII</t>
  </si>
  <si>
    <t>Auto populated from Part VI From III Code 3575 and this is to be freezed</t>
  </si>
  <si>
    <t>Auto populated from PART III Code 2063 and this is to be freezed</t>
  </si>
  <si>
    <t>Auto populated from PART III Code A6 and this is to be freezed</t>
  </si>
  <si>
    <t>Auto populated from Part VI From III Code 3571and this is to be freezed</t>
  </si>
  <si>
    <t>Auto populated from Part VI From III Code 3573 and this is to be freezed</t>
  </si>
  <si>
    <t>Auto populated from Part VI From III Code 3576 and this is to be freezed</t>
  </si>
  <si>
    <t>Auto populated from Part VI From III Code 3577 and this is to be freezed</t>
  </si>
  <si>
    <t>Auto populated from Part-III :Form-II Code 2050 and to be freezed</t>
  </si>
  <si>
    <t xml:space="preserve"> Auto populated</t>
  </si>
  <si>
    <t xml:space="preserve">	Revenue from Overseas Projects (over and above value of Exports entered in ietm code 9039C)</t>
  </si>
  <si>
    <t>AMOUNT OF OUTSTANDING DUES, if any, as at end of the year</t>
  </si>
  <si>
    <t xml:space="preserve">  Details of total Board of Directors as at end of the year</t>
  </si>
  <si>
    <t>VII                No. of Female Employees as at end of the year</t>
  </si>
  <si>
    <t>Part VIII(A): Details of JVs</t>
  </si>
  <si>
    <t>Total Other Income 
(2080+2078+2075+2110+2120+2130+2140+2131to2133)</t>
  </si>
  <si>
    <t>1.15A</t>
  </si>
  <si>
    <t>Designation of Nodal Officer</t>
  </si>
  <si>
    <t>Designation of Dealing Officer</t>
  </si>
  <si>
    <t>1.18A</t>
  </si>
  <si>
    <t xml:space="preserve">Note: All fieldd are mandatory </t>
  </si>
  <si>
    <t>Input data sheet for PE Survey 2024-25 (for IND-AS CPSEs)</t>
  </si>
  <si>
    <t>Profit after Tax (Rs. in Lacs)*#</t>
  </si>
  <si>
    <t>Number of Casual employees</t>
  </si>
  <si>
    <t>Other operating/Direct/Manufacturing Expenses (including repairs &amp; Maintenance, Transportation, Consultancy Charges, Freight charges, Commission etc</t>
  </si>
  <si>
    <t>Audit Qualification Text as per Independent Audit report</t>
  </si>
  <si>
    <t>TOTAL CAPEX during the year</t>
  </si>
  <si>
    <t xml:space="preserve">Employee benefit Expenses for the unit (Rs. in Lakhs) </t>
  </si>
  <si>
    <t>CMD/MD/Both</t>
  </si>
  <si>
    <t>Mobile Number of Managing Director</t>
  </si>
  <si>
    <t>Mobile Number of Chairman/CMD</t>
  </si>
  <si>
    <t>Opening Balance of P/L Account   (A)</t>
  </si>
  <si>
    <t>Closing Balance  (C9) = (A+C7-C8)</t>
  </si>
  <si>
    <t>Company Grading (Maharatna /Nav Ratna/Mini Ratna I/Mini Ratna II) Note: Company grading status should be as of 31st March 2025)</t>
  </si>
  <si>
    <t>Total Equity Share Capital (1001to1007)</t>
  </si>
  <si>
    <t>Regular Employee</t>
  </si>
  <si>
    <t>Gross Block (in Rs. Lakhs)</t>
  </si>
  <si>
    <t>Share in JVs Profit of Promoters (Rs. in Lakhs)</t>
  </si>
  <si>
    <t>As per list of Subsidiaries</t>
  </si>
  <si>
    <t>As per Column 1.10 of Company Profile Form II</t>
  </si>
  <si>
    <t>Number of  Subsidiaries</t>
  </si>
  <si>
    <t>* All Figure in Rs Lakh</t>
  </si>
  <si>
    <t>1.3.1</t>
  </si>
  <si>
    <t>1.3.2</t>
  </si>
  <si>
    <t>1.3.3</t>
  </si>
  <si>
    <t>1.8.1</t>
  </si>
  <si>
    <t>1.8.2</t>
  </si>
  <si>
    <t>1.9.1</t>
  </si>
  <si>
    <t>CSR Expenditure on Health &amp; Nutrition from the budget of Reporting FY</t>
  </si>
  <si>
    <t>1.9.2</t>
  </si>
  <si>
    <t>CSR Expenditure on PM Internship Scheme from the budget of Reporting FY</t>
  </si>
  <si>
    <t>1.10.1</t>
  </si>
  <si>
    <t>Total Expenditure under CSR in Aspirational Districts from the budget of reporting FY (Rs in Lakhs)</t>
  </si>
  <si>
    <t>1.10.2</t>
  </si>
  <si>
    <t>Total Expenditure under CSR in Aspirational Districts from the budget of UCSRA (Rs in Lakhs)</t>
  </si>
  <si>
    <t>Theme of Project as per Schedule VII</t>
  </si>
  <si>
    <t>Whether Project is on Annual Theme (Yes/No)</t>
  </si>
  <si>
    <t>Whether Project is approved in the reporting FY (Yes/No)</t>
  </si>
  <si>
    <t>Amount Sanctioned/Allocated to the project (in Lakh)</t>
  </si>
  <si>
    <t>Amount Spent (CSR Expenditure)</t>
  </si>
  <si>
    <t>Amount deposited in UCSRA</t>
  </si>
  <si>
    <t>Activity wise CSR expenditure</t>
  </si>
  <si>
    <t>promoting gender equality and empowering women, setting up homes and hostels for women and orphans; setting up old age homes, day care centers and such other facilities for senior citizens and measures for reducing inequalities faced by socially and economically backward groups(3726+3727)</t>
  </si>
  <si>
    <t>Total CSR expenditure (3711 to 3721 + 3728+3729)</t>
  </si>
  <si>
    <t>District-wise Total CSR Expenditure for the reporting FY</t>
  </si>
  <si>
    <r>
      <t xml:space="preserve">    PartVII:  </t>
    </r>
    <r>
      <rPr>
        <b/>
        <u/>
        <sz val="12"/>
        <rFont val="Times New Roman"/>
        <family val="1"/>
      </rPr>
      <t>Miscellaneous Information</t>
    </r>
    <r>
      <rPr>
        <b/>
        <sz val="12"/>
        <rFont val="Times New Roman"/>
        <family val="1"/>
      </rPr>
      <t xml:space="preserve"> (contd..)</t>
    </r>
  </si>
  <si>
    <r>
      <t>Name of the Project </t>
    </r>
    <r>
      <rPr>
        <b/>
        <sz val="12"/>
        <rFont val="Times New Roman"/>
        <family val="1"/>
      </rPr>
      <t>*</t>
    </r>
  </si>
  <si>
    <t>The Company (Introduction) (Please refer Volume 2 of PE Survey 2023-24)</t>
  </si>
  <si>
    <t>Industrial/Business Operations (Please refer Volume 2 of PE Survey 2023-24)</t>
  </si>
  <si>
    <t>Strategic Issues/Future Outlook (Please refer Volume 2 of PE Survey 2023-24)</t>
  </si>
  <si>
    <t>01.04.2016/01.04.2017/01.04.2018/01.04.2019/01.04.2020/01.04.2021/01.04.2022/01.04.2023/01.04.2024</t>
  </si>
  <si>
    <t>List of Immediate Subsidiaries as on 31.03.2025</t>
  </si>
  <si>
    <t>Name of The Subsidiary Company</t>
  </si>
  <si>
    <t>2024-25 Figures Rupees in Lakh (Rounded off)</t>
  </si>
  <si>
    <t>Profit/Loss of Current Year (B) Item Code 1339 should be same as Item Code 1600)</t>
  </si>
  <si>
    <t>Figures Rupees in Lakh (Rounded off) 2024-25</t>
  </si>
  <si>
    <t>Part IV: State-wise Fixed Assets and Employment</t>
  </si>
  <si>
    <t>7.1 Number of persons working in the units</t>
  </si>
  <si>
    <t>Note : The information shough as above for all units should be furnish first then proceed to PART-IV:FORM-II for checking state level total employees (only for employement)</t>
  </si>
  <si>
    <t>2023-24 (Read only)</t>
  </si>
  <si>
    <t>2024-25</t>
  </si>
  <si>
    <t>Number of Employees(2023-24)</t>
  </si>
  <si>
    <t>Number of Employees (2024-25)</t>
  </si>
  <si>
    <t>Figures  in Number (2024-25)</t>
  </si>
  <si>
    <t>Figures in   Rupees Lakhs (2024-25)</t>
  </si>
  <si>
    <t xml:space="preserve"> NUMBER OF EMPLOYEES RETIRED DURING the year</t>
  </si>
  <si>
    <t>Number of employees who sought retirement under VRS during current year</t>
  </si>
  <si>
    <t>Details of Skill training imparted during the year</t>
  </si>
  <si>
    <t>No. of persons engaged for apprenticeship during year</t>
  </si>
  <si>
    <t xml:space="preserve">5.1           Budgetary Support  during he yer                                                                                                    </t>
  </si>
  <si>
    <t>No. of Joint Ventures (JVs) does the CPSE have (as on 31.03.2025) :</t>
  </si>
  <si>
    <t>Input data sheet for PE Survey 2024-25(for IND-AS CPSEs)</t>
  </si>
  <si>
    <t>Name of Nodal Officer (Company Secretary) for PE Survey 2023-24</t>
  </si>
  <si>
    <t xml:space="preserve">Name of Dealing officer  (under Nodal officer) for PE Survey </t>
  </si>
  <si>
    <t>(if yes, upload in PDF of BRSR  upto 25MB in the Upload Section)</t>
  </si>
  <si>
    <t>Whether (Environmental, Social, and Governance) ESG Report /BRSR is being disclosed by CPSE</t>
  </si>
  <si>
    <t xml:space="preserve">Country Name  </t>
  </si>
  <si>
    <t>(Drop down list)</t>
  </si>
  <si>
    <t>In case of Foreign Subsidiary (please fill item 16 to 21)</t>
  </si>
  <si>
    <t>1415A</t>
  </si>
  <si>
    <t>2.8A Nature of expenses mentioned at 2.8
   (major three items may be mentioned)</t>
  </si>
  <si>
    <t>AMOUNT OF EX-GRATIA PAYMENT MADE DURING THE YEAR</t>
  </si>
  <si>
    <t>VRS DURING THE YEAR</t>
  </si>
  <si>
    <t>OUTSTANDING DUES SETTLED DURING THE YEAR</t>
  </si>
  <si>
    <t xml:space="preserve"> Details of Credit Rating  (outstanding as On )</t>
  </si>
  <si>
    <t>(Rs. in lakhs)</t>
  </si>
  <si>
    <t>PROCUREMENT THE YEAR</t>
  </si>
  <si>
    <r>
      <t>Part IX Form II: Main Products/Generation/Transmission/Services-</t>
    </r>
    <r>
      <rPr>
        <b/>
        <sz val="11"/>
        <color rgb="FFFF0000"/>
        <rFont val="Arial"/>
        <family val="2"/>
      </rPr>
      <t>for IND-AS CPSE</t>
    </r>
  </si>
  <si>
    <t>PE SURVEY  CSR INPUT SHEET-2024-25</t>
  </si>
  <si>
    <t>5 (d )</t>
  </si>
  <si>
    <t>6 ( a)</t>
  </si>
  <si>
    <t>New</t>
  </si>
  <si>
    <t>4 (d ) ii</t>
  </si>
  <si>
    <t>4 (d ) ii &amp; 6 (c )</t>
  </si>
  <si>
    <t>6 (b )</t>
  </si>
  <si>
    <t>6 (d)</t>
  </si>
  <si>
    <t>7 ( g)</t>
  </si>
  <si>
    <t>7 (h)</t>
  </si>
  <si>
    <t xml:space="preserve">Renamed from sector name </t>
  </si>
  <si>
    <t>Form No</t>
  </si>
  <si>
    <t>Content</t>
  </si>
  <si>
    <t xml:space="preserve">Contents </t>
  </si>
  <si>
    <t>Form I</t>
  </si>
  <si>
    <t xml:space="preserve"> Company Profile</t>
  </si>
  <si>
    <t>Information regarding Top Management, Contacts of CMD, Nodal Officer, Dealing Officer</t>
  </si>
  <si>
    <t>Form II</t>
  </si>
  <si>
    <t>Company Profile</t>
  </si>
  <si>
    <t>Part I</t>
  </si>
  <si>
    <t>Balance Sheet Data</t>
  </si>
  <si>
    <t>Non Current Assets, Current  Assets, Non Current Liabilities, Current Liabilities, Paid Up capital, Reserves and Surplus.</t>
  </si>
  <si>
    <t>Part II</t>
  </si>
  <si>
    <t>Profit and Loss Account Data</t>
  </si>
  <si>
    <t>Revenue from Operations, Profit before tax, Items of Expenditure</t>
  </si>
  <si>
    <t>Part III</t>
  </si>
  <si>
    <t>Other Financial Data</t>
  </si>
  <si>
    <t>Foreign Exchange earned, Foreign Exchange, Payment to Exchequer</t>
  </si>
  <si>
    <t xml:space="preserve">Part IV </t>
  </si>
  <si>
    <t>Information on Units</t>
  </si>
  <si>
    <t>State-wise Fixed Assets and Employment</t>
  </si>
  <si>
    <t xml:space="preserve">Part V </t>
  </si>
  <si>
    <t>Salary &amp; Wages</t>
  </si>
  <si>
    <t>Breakup of Salary and Wages in Basic, HRA, PRP, Superannuation benefits etc Catgory+wise</t>
  </si>
  <si>
    <t>Part VI</t>
  </si>
  <si>
    <t>Employment &amp; Social Overheads</t>
  </si>
  <si>
    <t xml:space="preserve">Count of employees - Sanctioned, Vacancy, present, Category, Women, EWS etc, </t>
  </si>
  <si>
    <t xml:space="preserve">Part VII </t>
  </si>
  <si>
    <t>Miscellaneous Information</t>
  </si>
  <si>
    <t>Part VIII</t>
  </si>
  <si>
    <t>Details of JVs</t>
  </si>
  <si>
    <t>Details of Promoters in JVs</t>
  </si>
  <si>
    <t>Name of JVs with  KPIs, Promotors, share</t>
  </si>
  <si>
    <t>Part IX</t>
  </si>
  <si>
    <t>MOU Evaluation Related Information - Standalone Basis - Form I</t>
  </si>
  <si>
    <t>Capex, Procurement – MSME, Gem, SC/ST, R&amp;D,  KFI for FIs</t>
  </si>
  <si>
    <t xml:space="preserve">Part X </t>
  </si>
  <si>
    <t>Reasons of Variation</t>
  </si>
  <si>
    <t>Justification for Variation.</t>
  </si>
  <si>
    <t>CIN, PAN, Incorporation Date, Mission Vision , Category, Reg Office address, Corporate Office Address, Listed etc. Details of Subsidiaries</t>
  </si>
  <si>
    <t>List of subsidairies</t>
  </si>
  <si>
    <t>INDEX</t>
  </si>
  <si>
    <t>Input Data sheet</t>
  </si>
  <si>
    <t>Statewise Gross fixed Assets, Employees and Employee Benefit Expenses</t>
  </si>
  <si>
    <t>Unit-wise Gross fixed Assets, Employees and Employee Benefit Expenses</t>
  </si>
  <si>
    <t>7.4 Emplyee benefit expenses for the Unit (Rs in Lakhs)</t>
  </si>
  <si>
    <t>CSR complaince data</t>
  </si>
  <si>
    <t>Training, VRS, Mega and Major Projects</t>
  </si>
  <si>
    <t>Note:Every field is mandatory
Data has been populated from last year 2023-24, Kindly verify the data.
** CPSE</t>
  </si>
  <si>
    <t># If Indian Financial Year is not followed in accounting, provide figures for finacial year followed.</t>
  </si>
  <si>
    <t>*Translated in Indian Currency  in Lakhs</t>
  </si>
  <si>
    <t>Number of Regular Employees</t>
  </si>
  <si>
    <t>Total Assets (Rs. in Lakh)*#</t>
  </si>
  <si>
    <t>Net Worth (Rs. in Lakh)*#</t>
  </si>
  <si>
    <t>Revenue from Operations (Rs. in Lakh)*#</t>
  </si>
  <si>
    <r>
      <t xml:space="preserve">7.2 Please provide No. of employees in case posted on Deputation/Assignment job </t>
    </r>
    <r>
      <rPr>
        <b/>
        <u/>
        <sz val="12"/>
        <color theme="1"/>
        <rFont val="Times New Roman"/>
        <family val="1"/>
      </rPr>
      <t>from</t>
    </r>
    <r>
      <rPr>
        <sz val="12"/>
        <color theme="1"/>
        <rFont val="Times New Roman"/>
        <family val="1"/>
      </rPr>
      <t xml:space="preserve"> other PSU/Govt department.</t>
    </r>
  </si>
  <si>
    <r>
      <t xml:space="preserve">7.3 Please provide No. of employees in case 7.3 posted on Deputation/Assignment job </t>
    </r>
    <r>
      <rPr>
        <b/>
        <u/>
        <sz val="12"/>
        <color theme="1"/>
        <rFont val="Times New Roman"/>
        <family val="1"/>
      </rPr>
      <t>to</t>
    </r>
    <r>
      <rPr>
        <sz val="12"/>
        <color theme="1"/>
        <rFont val="Times New Roman"/>
        <family val="1"/>
      </rPr>
      <t xml:space="preserve">  other PSU/Govt department.</t>
    </r>
  </si>
  <si>
    <r>
      <t>Part IV: Information on Units</t>
    </r>
    <r>
      <rPr>
        <b/>
        <u/>
        <sz val="16"/>
        <color theme="3"/>
        <rFont val="Times New Roman"/>
        <family val="1"/>
      </rPr>
      <t xml:space="preserve"> </t>
    </r>
    <r>
      <rPr>
        <b/>
        <u/>
        <sz val="16"/>
        <color rgb="FFFF0000"/>
        <rFont val="Times New Roman"/>
        <family val="1"/>
      </rPr>
      <t>(Data has to be filled for each unit)</t>
    </r>
  </si>
  <si>
    <t xml:space="preserve">              Remarks (If total No.of Employees is "Zero")</t>
  </si>
  <si>
    <t>Emplyee benefit expenses (Rs. In Lakhs)</t>
  </si>
  <si>
    <t>Gross Block
(Rs. in Lacs)</t>
  </si>
  <si>
    <t xml:space="preserve"> Total Disabled (Divyangjan) (3465+3470+3505+3510+3515)</t>
  </si>
  <si>
    <r>
      <t>2.1 Executives (IDA)</t>
    </r>
    <r>
      <rPr>
        <b/>
        <sz val="12"/>
        <color theme="1"/>
        <rFont val="Arial"/>
        <family val="2"/>
      </rPr>
      <t xml:space="preserve"> (Board level &amp; below Board Level)</t>
    </r>
  </si>
  <si>
    <r>
      <t xml:space="preserve">2.2 </t>
    </r>
    <r>
      <rPr>
        <b/>
        <u/>
        <sz val="12"/>
        <color theme="1"/>
        <rFont val="Arial"/>
        <family val="2"/>
      </rPr>
      <t>Non-Unionized Supervisors (IDA)</t>
    </r>
  </si>
  <si>
    <r>
      <t xml:space="preserve">2.3 </t>
    </r>
    <r>
      <rPr>
        <b/>
        <u/>
        <sz val="12"/>
        <color theme="1"/>
        <rFont val="Arial"/>
        <family val="2"/>
      </rPr>
      <t>Unionised Supervisors (IDA)</t>
    </r>
  </si>
  <si>
    <r>
      <t xml:space="preserve">2.4 </t>
    </r>
    <r>
      <rPr>
        <b/>
        <u/>
        <sz val="12"/>
        <color theme="1"/>
        <rFont val="Arial"/>
        <family val="2"/>
      </rPr>
      <t>Workmen (IDA)</t>
    </r>
  </si>
  <si>
    <r>
      <t xml:space="preserve">              </t>
    </r>
    <r>
      <rPr>
        <u/>
        <sz val="11"/>
        <color theme="1"/>
        <rFont val="Arial"/>
        <family val="2"/>
      </rPr>
      <t>STATUS OF PAY REVISION</t>
    </r>
  </si>
  <si>
    <t>1.1.2           Supervisory</t>
  </si>
  <si>
    <t>1.1.3          Workers</t>
  </si>
  <si>
    <r>
      <t xml:space="preserve">CATEGORY-WISE BREAK-UP OF REGULAR EMPLOYEES   </t>
    </r>
    <r>
      <rPr>
        <b/>
        <sz val="11"/>
        <color rgb="FF002060"/>
        <rFont val="Arial"/>
        <family val="2"/>
      </rPr>
      <t>(CDA)</t>
    </r>
  </si>
  <si>
    <r>
      <t xml:space="preserve">CATEGORY-WISE BREAK-UP OF REGULAR </t>
    </r>
    <r>
      <rPr>
        <b/>
        <sz val="11"/>
        <color theme="1"/>
        <rFont val="Arial"/>
        <family val="2"/>
      </rPr>
      <t>FEMALE</t>
    </r>
    <r>
      <rPr>
        <sz val="11"/>
        <color theme="1"/>
        <rFont val="Arial"/>
        <family val="2"/>
      </rPr>
      <t xml:space="preserve"> EMPLOYEES</t>
    </r>
  </si>
  <si>
    <r>
      <t xml:space="preserve">CATEGORY-WISE BREAK-UP OF REGULAR EMPLOYEES  </t>
    </r>
    <r>
      <rPr>
        <b/>
        <sz val="11"/>
        <color rgb="FF002060"/>
        <rFont val="Arial"/>
        <family val="2"/>
      </rPr>
      <t xml:space="preserve"> (IDA)</t>
    </r>
  </si>
  <si>
    <r>
      <t xml:space="preserve">	CATEGORY-WISE BREAK-UP OF REGULAR </t>
    </r>
    <r>
      <rPr>
        <b/>
        <sz val="11"/>
        <color theme="1"/>
        <rFont val="Arial"/>
        <family val="2"/>
      </rPr>
      <t>TRANSGENDER</t>
    </r>
    <r>
      <rPr>
        <sz val="11"/>
        <color theme="1"/>
        <rFont val="Arial"/>
        <family val="2"/>
      </rPr>
      <t xml:space="preserve"> EMPLOYEES</t>
    </r>
  </si>
  <si>
    <t>1.9A</t>
  </si>
  <si>
    <t>1.4A</t>
  </si>
  <si>
    <t xml:space="preserve">1.4A.1            Managerial / Executives </t>
  </si>
  <si>
    <t>1.4A.2.1       Unionized</t>
  </si>
  <si>
    <t>1.4A.2.2        Non-unionized</t>
  </si>
  <si>
    <t>1.4A.3              Workers</t>
  </si>
  <si>
    <t>1.4A.3.1         Skilled</t>
  </si>
  <si>
    <t>1.4A.3.2         Un-skilled</t>
  </si>
  <si>
    <t>1.5.2A</t>
  </si>
  <si>
    <t>1.6.2A</t>
  </si>
  <si>
    <t>1.6.5A</t>
  </si>
  <si>
    <t>PRODUCT / SERVICES DETAILS    (main activities)</t>
  </si>
  <si>
    <t>Budgetrry Support</t>
  </si>
  <si>
    <t>Detail of VRS Optees</t>
  </si>
  <si>
    <t>Details of individual product category / services (maximum 10)</t>
  </si>
  <si>
    <t xml:space="preserve">Status of JV </t>
  </si>
  <si>
    <t>CIN number, if Indian JV (of similar Registration Number, if Foreign JV)</t>
  </si>
  <si>
    <t>Permanent Account Number(PAN),if Indian JV</t>
  </si>
  <si>
    <t>Number of JV will Appear from item 1.12 of Company Profile  Form II</t>
  </si>
  <si>
    <t>Employees on Deputation/Assignment jobs from other organisation (8)</t>
  </si>
  <si>
    <t>If Number of JV is Zero,  y may skip this form</t>
  </si>
  <si>
    <t>Promoter1</t>
  </si>
  <si>
    <t>Promoter2</t>
  </si>
  <si>
    <t>Promoter3</t>
  </si>
  <si>
    <t>Promoter4</t>
  </si>
  <si>
    <t>Promoter5</t>
  </si>
  <si>
    <t>\</t>
  </si>
  <si>
    <t>Auto populate( Not editable)</t>
  </si>
  <si>
    <t>Total Turnover of JV as a whole (Revenue from Operations) (Rs. in Lakhs)</t>
  </si>
  <si>
    <t>Total PAT/Loss of JV as a whole (Rs. in Lakhs)</t>
  </si>
  <si>
    <t>Upload Annual Report of the JV (in PDF only)</t>
  </si>
  <si>
    <t>Part VIII(B): Details of Promoters</t>
  </si>
  <si>
    <t>Reference from CSR-2 Form  of MCA</t>
  </si>
  <si>
    <t xml:space="preserve">Average Net Profit made by CPSE as per section 135(5) in the 3 immediate preceding Financial Years  (Refer 5(d) of CSR-2 Form of MCA)            </t>
  </si>
  <si>
    <t xml:space="preserve"> 2% of average Net Profit  made by CPSE as per section 135(5) in the 3 immediate preceding Financial Years  (Refer 6(a) of CSR-2 Form of MCA )</t>
  </si>
  <si>
    <t>Amount available for set-off (Refer 4(d)(ii) of CSR-2 Form of MCA)</t>
  </si>
  <si>
    <t>Amount required to be  set-off for the FY (Refer 4(d) (ii) &amp; 6(c) of CSR-2 Form of MCA)</t>
  </si>
  <si>
    <t xml:space="preserve">1423 A
 </t>
  </si>
  <si>
    <t>Surplus arising out of the CSR projects/programs or activities of the previous financial year (Refer 6(b) of CSR-2 Form  of MCA)</t>
  </si>
  <si>
    <t xml:space="preserve">1423 B
 </t>
  </si>
  <si>
    <t>Total CSR obligation for the financial year ( Rerer 6(d) of CSR-2 Form of MCA) [Auto calculate(1430=1422+1423B-1423A)]</t>
  </si>
  <si>
    <t>Balance amount in unspent CSR Account under Section 135(6)  (Refer 10(a) col (4) of CSR-2 Form of MCA)</t>
  </si>
  <si>
    <t>10 (a) Col (4)</t>
  </si>
  <si>
    <t>Amount eligible for transfer to Unspent CSR Account for the Financial Year as per the Section 135(6) (before adjustments) ( Refer 7(g) of CSR-2 Form of MCA)</t>
  </si>
  <si>
    <t>Amount to be transferred to fund specified in schedule-VII for the Financial Year (if total  unspent for the Financial Year is greater than unspent for Ongoing  Projects) (Refer 7(h) of CSR-2 Form of MCA)</t>
  </si>
  <si>
    <t>Total amount spent for the Financial Year(includingAdministrative Overheads &amp; amount spent on Impact Assessment) ( Refer 7(e) of CSR-2 Form of  MCA)</t>
  </si>
  <si>
    <t xml:space="preserve"> 7 ( e)</t>
  </si>
  <si>
    <t>Total Annual CSR Expenditure from the budget of Reporting FY [Auto calculate(1413=1433+1424+1434)]</t>
  </si>
  <si>
    <t>Amount spent in the Financial Year (Refer 10(a) col(5) of CSR-2 Form of MCA</t>
  </si>
  <si>
    <t>10 (a) Col (5)</t>
  </si>
  <si>
    <t>Amount transferred to a Fund as specified under Schedule-VII as per second Provisio to Section 135(5) (Refer 10(a) col(6) of CSR-2 Form of MCA)</t>
  </si>
  <si>
    <t>10 (a) Col (6)</t>
  </si>
  <si>
    <t>3579A</t>
  </si>
  <si>
    <t>3579B</t>
  </si>
  <si>
    <t>Total Expenditure under CSR in the Annual Theme (Health &amp; Nutrition including PM Internship Scheme) from the budget of FY 2024-25  [Auto calculate(3579=3579A+3579B)]</t>
  </si>
  <si>
    <t>3730A</t>
  </si>
  <si>
    <t>Sr No 1 to 12 below are as per Schedule VII of Companies Act,2013 (as per section 135, Point no. 1 to 12)</t>
  </si>
  <si>
    <t>Details of CSR Projects &amp; their status in Aspirational District.</t>
  </si>
  <si>
    <r>
      <rPr>
        <sz val="11"/>
        <color theme="1"/>
        <rFont val="Times New Roman"/>
        <family val="1"/>
      </rPr>
      <t>District Name</t>
    </r>
    <r>
      <rPr>
        <sz val="11"/>
        <color rgb="FFFF0000"/>
        <rFont val="Arial"/>
        <family val="2"/>
      </rPr>
      <t> </t>
    </r>
  </si>
  <si>
    <t>CSR Expenditure (Rs in lakhs)</t>
  </si>
  <si>
    <t>S.No. 1.12 is mandatory</t>
  </si>
  <si>
    <t>S.No. 1.13 is mandatory</t>
  </si>
  <si>
    <t>Code:3722 (Total CSR expenditure) shuld be equal to Code:1413 (Actual CSR expenditure)</t>
  </si>
  <si>
    <t>3730 (Total Amount of CSR projects and their status in Aspirational Districts) should be less than 3722 (CSR expenditure)</t>
  </si>
  <si>
    <t>S.No. 1.12 (Aspirational Districts CSR Expenditure) should match with Code:3730 (Total Amount of CSR projects and their status in Aspirational Districts)</t>
  </si>
  <si>
    <t>S.No. 1.13 (State-District wise CSR Expenditure) should be equal to Code:3722 (Total CSR expenditure)</t>
  </si>
  <si>
    <t>Code:3579 Total Expenditure under CSR in the Annual Theme (Health &amp; Nutrition) should not be more that to Code:1413 (Actual CSR expenditure incurred by CPSE)</t>
  </si>
  <si>
    <t>Notes</t>
  </si>
  <si>
    <t>Input datasheet
Standalone(IndAS)
Public Enterprises Survey 
2024-25
Survey Division
Department of Public Enterprises
Ministry of Finance
Government of India</t>
  </si>
  <si>
    <t xml:space="preserve">                                        Applicable to All CPSEs following IND-AS</t>
  </si>
  <si>
    <t>Amount 
(Rs. In Lakhs)</t>
  </si>
  <si>
    <t>Sl No</t>
  </si>
  <si>
    <t>Whether CPSE has and Leasehold or freehold Land ?</t>
  </si>
  <si>
    <t>Whether CPSE has updated the Landdata in the Goverment Land Information System (GLIS) portal maitained by  MOHUA-Meity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</si>
</sst>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0.0"/>
  </numFmts>
  <fonts count="76">
    <font>
      <sz val="11"/>
      <color theme="1"/>
      <name val="Calibri"/>
      <family val="2"/>
      <scheme val="minor"/>
    </font>
    <font>
      <b/>
      <sz val="11"/>
      <color theme="1"/>
      <name val="Times New Roman"/>
      <family val="1"/>
    </font>
    <font>
      <sz val="11"/>
      <color theme="1"/>
      <name val="Times New Roman"/>
      <family val="1"/>
    </font>
    <font>
      <sz val="11"/>
      <color theme="1"/>
      <name val="Calibri"/>
      <family val="2"/>
      <scheme val="minor"/>
    </font>
    <font>
      <b/>
      <u/>
      <sz val="11"/>
      <color theme="1"/>
      <name val="Times New Roman"/>
      <family val="1"/>
    </font>
    <font>
      <b/>
      <sz val="10"/>
      <color theme="1"/>
      <name val="Times New Roman"/>
      <family val="1"/>
    </font>
    <font>
      <b/>
      <sz val="9"/>
      <color indexed="81"/>
      <name val="Tahoma"/>
      <family val="2"/>
    </font>
    <font>
      <sz val="9"/>
      <color indexed="81"/>
      <name val="Tahoma"/>
      <family val="2"/>
    </font>
    <font>
      <b/>
      <sz val="17"/>
      <color theme="1"/>
      <name val="Times New Roman"/>
      <family val="1"/>
    </font>
    <font>
      <b/>
      <sz val="13"/>
      <color theme="1"/>
      <name val="Times New Roman"/>
      <family val="1"/>
    </font>
    <font>
      <sz val="13"/>
      <color theme="1"/>
      <name val="Times New Roman"/>
      <family val="1"/>
    </font>
    <font>
      <b/>
      <sz val="13"/>
      <name val="Times New Roman"/>
      <family val="1"/>
    </font>
    <font>
      <sz val="13"/>
      <name val="Calibri"/>
      <family val="2"/>
      <scheme val="minor"/>
    </font>
    <font>
      <sz val="13"/>
      <name val="Times New Roman"/>
      <family val="1"/>
    </font>
    <font>
      <b/>
      <sz val="16"/>
      <name val="Times New Roman"/>
      <family val="1"/>
    </font>
    <font>
      <b/>
      <sz val="16"/>
      <color theme="1"/>
      <name val="Times New Roman"/>
      <family val="1"/>
    </font>
    <font>
      <b/>
      <u/>
      <sz val="16"/>
      <color theme="1"/>
      <name val="Times New Roman"/>
      <family val="1"/>
    </font>
    <font>
      <b/>
      <sz val="11"/>
      <color theme="1"/>
      <name val="Calibri"/>
      <family val="2"/>
      <scheme val="minor"/>
    </font>
    <font>
      <b/>
      <sz val="11"/>
      <color rgb="FF333333"/>
      <name val="Arial"/>
      <family val="2"/>
    </font>
    <font>
      <b/>
      <sz val="8"/>
      <color rgb="FF000000"/>
      <name val="Verdana"/>
      <family val="2"/>
    </font>
    <font>
      <b/>
      <sz val="8"/>
      <color rgb="FFFF0000"/>
      <name val="Verdana"/>
      <family val="2"/>
    </font>
    <font>
      <u/>
      <sz val="11"/>
      <color theme="10"/>
      <name val="Calibri"/>
      <family val="2"/>
      <scheme val="minor"/>
    </font>
    <font>
      <b/>
      <sz val="8"/>
      <color theme="1"/>
      <name val="Verdana"/>
      <family val="2"/>
    </font>
    <font>
      <sz val="11"/>
      <color rgb="FF333333"/>
      <name val="Times New Roman"/>
      <family val="1"/>
    </font>
    <font>
      <b/>
      <sz val="10"/>
      <color theme="1"/>
      <name val="Arial"/>
      <family val="2"/>
    </font>
    <font>
      <sz val="11"/>
      <color rgb="FFFF0000"/>
      <name val="Calibri"/>
      <family val="2"/>
      <scheme val="minor"/>
    </font>
    <font>
      <b/>
      <sz val="13"/>
      <color rgb="FFFF0000"/>
      <name val="Times New Roman"/>
      <family val="1"/>
    </font>
    <font>
      <b/>
      <sz val="10"/>
      <color rgb="FF000000"/>
      <name val="Arial"/>
      <family val="2"/>
    </font>
    <font>
      <sz val="10"/>
      <color rgb="FF000000"/>
      <name val="Arial"/>
      <family val="2"/>
    </font>
    <font>
      <b/>
      <sz val="11"/>
      <color rgb="FF333333"/>
      <name val="Times New Roman"/>
      <family val="1"/>
    </font>
    <font>
      <b/>
      <sz val="11"/>
      <color rgb="FFFF0000"/>
      <name val="Arial"/>
      <family val="2"/>
    </font>
    <font>
      <b/>
      <sz val="11"/>
      <color rgb="FFFF0000"/>
      <name val="Calibri"/>
      <family val="2"/>
      <scheme val="minor"/>
    </font>
    <font>
      <sz val="11"/>
      <name val="Calibri"/>
      <family val="2"/>
      <scheme val="minor"/>
    </font>
    <font>
      <sz val="10"/>
      <name val="Arial"/>
      <family val="2"/>
    </font>
    <font>
      <sz val="10"/>
      <color theme="1"/>
      <name val="Arial"/>
      <family val="2"/>
    </font>
    <font>
      <b/>
      <sz val="10"/>
      <color rgb="FF333333"/>
      <name val="Arial"/>
      <family val="2"/>
    </font>
    <font>
      <b/>
      <u/>
      <sz val="11"/>
      <color theme="1"/>
      <name val="Calibri"/>
      <family val="2"/>
      <scheme val="minor"/>
    </font>
    <font>
      <sz val="12"/>
      <name val="Calibri"/>
      <family val="2"/>
      <scheme val="minor"/>
    </font>
    <font>
      <sz val="12"/>
      <color theme="1"/>
      <name val="Calibri"/>
      <family val="2"/>
      <scheme val="minor"/>
    </font>
    <font>
      <b/>
      <sz val="12"/>
      <name val="Times New Roman"/>
      <family val="1"/>
    </font>
    <font>
      <sz val="12"/>
      <name val="Times New Roman"/>
      <family val="1"/>
    </font>
    <font>
      <b/>
      <u/>
      <sz val="12"/>
      <name val="Times New Roman"/>
      <family val="1"/>
    </font>
    <font>
      <sz val="11"/>
      <color theme="1"/>
      <name val="Calibri"/>
      <family val="2"/>
    </font>
    <font>
      <b/>
      <sz val="12"/>
      <color rgb="FFFFFFFF"/>
      <name val="Calibri"/>
      <family val="2"/>
    </font>
    <font>
      <u/>
      <sz val="12"/>
      <color theme="10"/>
      <name val="Calibri"/>
      <family val="2"/>
      <scheme val="minor"/>
    </font>
    <font>
      <sz val="12"/>
      <color rgb="FF000000"/>
      <name val="Calibri"/>
      <family val="2"/>
    </font>
    <font>
      <b/>
      <sz val="28"/>
      <color theme="1"/>
      <name val="Calibri"/>
      <family val="2"/>
      <scheme val="minor"/>
    </font>
    <font>
      <sz val="10"/>
      <color theme="1"/>
      <name val="Calibri"/>
      <family val="2"/>
      <scheme val="minor"/>
    </font>
    <font>
      <b/>
      <u/>
      <sz val="16"/>
      <color theme="3"/>
      <name val="Times New Roman"/>
      <family val="1"/>
    </font>
    <font>
      <b/>
      <sz val="12"/>
      <color theme="1"/>
      <name val="Times New Roman"/>
      <family val="1"/>
    </font>
    <font>
      <sz val="12"/>
      <color theme="1"/>
      <name val="Times New Roman"/>
      <family val="1"/>
    </font>
    <font>
      <b/>
      <u/>
      <sz val="12"/>
      <color theme="1"/>
      <name val="Times New Roman"/>
      <family val="1"/>
    </font>
    <font>
      <b/>
      <u/>
      <sz val="16"/>
      <color rgb="FFFF0000"/>
      <name val="Times New Roman"/>
      <family val="1"/>
    </font>
    <font>
      <sz val="16"/>
      <color theme="1"/>
      <name val="Arial"/>
      <family val="2"/>
    </font>
    <font>
      <sz val="11"/>
      <color theme="1"/>
      <name val="Arial"/>
      <family val="2"/>
    </font>
    <font>
      <b/>
      <u/>
      <sz val="12"/>
      <color theme="1"/>
      <name val="Arial"/>
      <family val="2"/>
    </font>
    <font>
      <b/>
      <sz val="12"/>
      <color theme="1"/>
      <name val="Arial"/>
      <family val="2"/>
    </font>
    <font>
      <u/>
      <sz val="11"/>
      <color theme="1"/>
      <name val="Arial"/>
      <family val="2"/>
    </font>
    <font>
      <sz val="11"/>
      <color rgb="FFFF0000"/>
      <name val="Arial"/>
      <family val="2"/>
    </font>
    <font>
      <b/>
      <sz val="11"/>
      <color theme="1"/>
      <name val="Arial"/>
      <family val="2"/>
    </font>
    <font>
      <sz val="11"/>
      <color rgb="FF002060"/>
      <name val="Arial"/>
      <family val="2"/>
    </font>
    <font>
      <i/>
      <sz val="11"/>
      <color rgb="FF002060"/>
      <name val="Arial"/>
      <family val="2"/>
    </font>
    <font>
      <i/>
      <sz val="11"/>
      <color rgb="FF002060"/>
      <name val="Times New Roman"/>
      <family val="1"/>
    </font>
    <font>
      <i/>
      <sz val="12"/>
      <color rgb="FF002060"/>
      <name val="Times New Roman"/>
      <family val="1"/>
    </font>
    <font>
      <sz val="13"/>
      <color theme="1"/>
      <name val="Arial"/>
      <family val="2"/>
    </font>
    <font>
      <b/>
      <sz val="11"/>
      <color rgb="FF002060"/>
      <name val="Arial"/>
      <family val="2"/>
    </font>
    <font>
      <sz val="8"/>
      <name val="Times New Roman"/>
      <family val="1"/>
    </font>
    <font>
      <sz val="11"/>
      <color rgb="FF0000FF"/>
      <name val="Times New Roman"/>
      <family val="1"/>
    </font>
    <font>
      <b/>
      <sz val="12"/>
      <color rgb="FF000000"/>
      <name val="Times New Roman"/>
      <family val="1"/>
    </font>
    <font>
      <sz val="12"/>
      <color rgb="FF0000FF"/>
      <name val="Times New Roman"/>
      <family val="1"/>
    </font>
    <font>
      <b/>
      <u/>
      <sz val="13"/>
      <color theme="1"/>
      <name val="Times New Roman"/>
      <family val="1"/>
    </font>
    <font>
      <sz val="7"/>
      <color theme="1"/>
      <name val="Times New Roman"/>
      <family val="1"/>
    </font>
    <font>
      <b/>
      <sz val="14"/>
      <color theme="1"/>
      <name val="Calibri"/>
      <family val="2"/>
    </font>
    <font>
      <i/>
      <sz val="11"/>
      <color theme="1"/>
      <name val="Times New Roman"/>
      <family val="1"/>
    </font>
    <font>
      <i/>
      <sz val="11"/>
      <color theme="1"/>
      <name val="NotoSans-Regular"/>
    </font>
    <font>
      <sz val="24"/>
      <color theme="1"/>
      <name val="Calibri"/>
      <family val="2"/>
      <scheme val="minor"/>
    </font>
  </fonts>
  <fills count="15">
    <fill>
      <patternFill patternType="none"/>
    </fill>
    <fill>
      <patternFill patternType="gray125"/>
    </fill>
    <fill>
      <patternFill patternType="solid">
        <fgColor rgb="FFFFFF00"/>
        <bgColor indexed="64"/>
      </patternFill>
    </fill>
    <fill>
      <patternFill patternType="solid">
        <fgColor rgb="FFFFFFFF"/>
        <bgColor indexed="64"/>
      </patternFill>
    </fill>
    <fill>
      <patternFill patternType="solid">
        <fgColor theme="0"/>
        <bgColor indexed="64"/>
      </patternFill>
    </fill>
    <fill>
      <patternFill patternType="solid">
        <fgColor theme="9" tint="0.39997558519241921"/>
        <bgColor indexed="64"/>
      </patternFill>
    </fill>
    <fill>
      <patternFill patternType="solid">
        <fgColor rgb="FFFFFF00"/>
        <bgColor rgb="FFFFFFFF"/>
      </patternFill>
    </fill>
    <fill>
      <patternFill patternType="solid">
        <fgColor theme="0" tint="-0.249977111117893"/>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5" tint="0.39997558519241921"/>
        <bgColor theme="1"/>
      </patternFill>
    </fill>
    <fill>
      <patternFill patternType="solid">
        <fgColor theme="5" tint="0.39997558519241921"/>
        <bgColor indexed="64"/>
      </patternFill>
    </fill>
    <fill>
      <patternFill patternType="solid">
        <fgColor theme="0"/>
        <bgColor rgb="FFFFFFFF"/>
      </patternFill>
    </fill>
    <fill>
      <patternFill patternType="solid">
        <fgColor theme="3" tint="0.79998168889431442"/>
        <bgColor rgb="FFFFFFFF"/>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336699"/>
      </left>
      <right/>
      <top style="thin">
        <color rgb="FF336699"/>
      </top>
      <bottom style="thin">
        <color rgb="FF336699"/>
      </bottom>
      <diagonal/>
    </border>
    <border>
      <left style="thin">
        <color rgb="FF336699"/>
      </left>
      <right style="thin">
        <color rgb="FF000000"/>
      </right>
      <top style="thin">
        <color rgb="FF336699"/>
      </top>
      <bottom style="thin">
        <color rgb="FF000000"/>
      </bottom>
      <diagonal/>
    </border>
    <border>
      <left style="thin">
        <color rgb="FF000000"/>
      </left>
      <right style="thin">
        <color rgb="FF000000"/>
      </right>
      <top style="thin">
        <color rgb="FF336699"/>
      </top>
      <bottom style="thin">
        <color rgb="FF000000"/>
      </bottom>
      <diagonal/>
    </border>
    <border>
      <left style="thin">
        <color rgb="FF336699"/>
      </left>
      <right style="thin">
        <color rgb="FF000000"/>
      </right>
      <top style="thin">
        <color rgb="FF000000"/>
      </top>
      <bottom style="thin">
        <color rgb="FF000000"/>
      </bottom>
      <diagonal/>
    </border>
    <border>
      <left style="thin">
        <color rgb="FF336699"/>
      </left>
      <right style="thin">
        <color rgb="FF000000"/>
      </right>
      <top style="thin">
        <color rgb="FF000000"/>
      </top>
      <bottom style="thin">
        <color rgb="FF336699"/>
      </bottom>
      <diagonal/>
    </border>
    <border>
      <left style="thin">
        <color rgb="FF000000"/>
      </left>
      <right style="thin">
        <color rgb="FF000000"/>
      </right>
      <top style="thin">
        <color rgb="FF000000"/>
      </top>
      <bottom style="thin">
        <color rgb="FF336699"/>
      </bottom>
      <diagonal/>
    </border>
    <border>
      <left/>
      <right/>
      <top style="thin">
        <color rgb="FF336699"/>
      </top>
      <bottom style="thin">
        <color rgb="FF336699"/>
      </bottom>
      <diagonal/>
    </border>
    <border>
      <left/>
      <right/>
      <top/>
      <bottom style="thin">
        <color rgb="FF336699"/>
      </bottom>
      <diagonal/>
    </border>
    <border>
      <left style="thin">
        <color rgb="FF336699"/>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rgb="FF336699"/>
      </left>
      <right style="thin">
        <color rgb="FF336699"/>
      </right>
      <top style="thin">
        <color rgb="FF336699"/>
      </top>
      <bottom/>
      <diagonal/>
    </border>
    <border>
      <left style="hair">
        <color indexed="64"/>
      </left>
      <right style="hair">
        <color indexed="64"/>
      </right>
      <top style="hair">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164" fontId="3" fillId="0" borderId="0" applyFont="0" applyFill="0" applyBorder="0" applyAlignment="0" applyProtection="0"/>
    <xf numFmtId="0" fontId="21" fillId="0" borderId="0" applyNumberFormat="0" applyFill="0" applyBorder="0" applyAlignment="0" applyProtection="0"/>
  </cellStyleXfs>
  <cellXfs count="456">
    <xf numFmtId="0" fontId="0" fillId="0" borderId="0" xfId="0"/>
    <xf numFmtId="0" fontId="1" fillId="0" borderId="0" xfId="0" applyFont="1" applyAlignment="1">
      <alignment horizontal="center" vertical="center"/>
    </xf>
    <xf numFmtId="0" fontId="2"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9" fillId="0" borderId="0" xfId="0" applyFont="1" applyAlignment="1">
      <alignment vertical="center"/>
    </xf>
    <xf numFmtId="0" fontId="2" fillId="0" borderId="1" xfId="0" applyFont="1" applyBorder="1" applyAlignment="1">
      <alignment vertical="center" wrapText="1"/>
    </xf>
    <xf numFmtId="0" fontId="2" fillId="0" borderId="0" xfId="0" applyFont="1"/>
    <xf numFmtId="0" fontId="12" fillId="0" borderId="0" xfId="0" applyFont="1"/>
    <xf numFmtId="0" fontId="11" fillId="0" borderId="1" xfId="0" applyFont="1" applyBorder="1" applyAlignment="1">
      <alignment vertical="center" wrapText="1"/>
    </xf>
    <xf numFmtId="0" fontId="13" fillId="0" borderId="1" xfId="0" applyFont="1" applyBorder="1" applyAlignment="1">
      <alignment vertical="center" wrapText="1"/>
    </xf>
    <xf numFmtId="164" fontId="13" fillId="0" borderId="1" xfId="1" applyFont="1" applyFill="1" applyBorder="1" applyAlignment="1">
      <alignment vertical="center" wrapText="1"/>
    </xf>
    <xf numFmtId="164" fontId="11" fillId="0" borderId="1" xfId="1" applyFont="1" applyFill="1" applyBorder="1" applyAlignment="1">
      <alignment vertical="center" wrapText="1"/>
    </xf>
    <xf numFmtId="164" fontId="13" fillId="0" borderId="1" xfId="0" applyNumberFormat="1" applyFont="1" applyBorder="1" applyAlignment="1">
      <alignment vertical="center" wrapText="1"/>
    </xf>
    <xf numFmtId="0" fontId="13" fillId="0" borderId="1" xfId="0" applyFont="1" applyBorder="1" applyAlignment="1">
      <alignment horizontal="left" vertical="center" wrapText="1" indent="3"/>
    </xf>
    <xf numFmtId="0" fontId="11" fillId="0" borderId="3" xfId="0" applyFont="1" applyBorder="1" applyAlignment="1">
      <alignment vertical="center" wrapText="1"/>
    </xf>
    <xf numFmtId="164" fontId="11" fillId="0" borderId="1" xfId="0" applyNumberFormat="1" applyFont="1" applyBorder="1" applyAlignment="1">
      <alignment vertical="center" wrapText="1"/>
    </xf>
    <xf numFmtId="0" fontId="13" fillId="0" borderId="1" xfId="0" applyFont="1" applyBorder="1" applyAlignment="1">
      <alignment horizontal="justify" vertical="center" wrapText="1"/>
    </xf>
    <xf numFmtId="0" fontId="11" fillId="0" borderId="1" xfId="0" applyFont="1" applyBorder="1" applyAlignment="1">
      <alignment horizontal="center" vertical="center" wrapText="1"/>
    </xf>
    <xf numFmtId="0" fontId="11" fillId="0" borderId="1" xfId="0" applyFont="1" applyBorder="1" applyAlignment="1">
      <alignment horizontal="justify" vertical="center" wrapText="1"/>
    </xf>
    <xf numFmtId="0" fontId="12" fillId="0" borderId="0" xfId="0" applyFont="1" applyAlignment="1">
      <alignment vertical="center"/>
    </xf>
    <xf numFmtId="164" fontId="12" fillId="0" borderId="0" xfId="1" applyFont="1" applyFill="1"/>
    <xf numFmtId="164" fontId="13" fillId="0" borderId="1" xfId="1" applyFont="1" applyFill="1" applyBorder="1" applyAlignment="1">
      <alignment vertical="top" wrapText="1"/>
    </xf>
    <xf numFmtId="164" fontId="2" fillId="0" borderId="0" xfId="1" applyFont="1" applyFill="1"/>
    <xf numFmtId="0" fontId="1" fillId="0" borderId="1" xfId="0" applyFont="1" applyBorder="1" applyAlignment="1">
      <alignment horizontal="left" vertical="center"/>
    </xf>
    <xf numFmtId="0" fontId="1" fillId="0" borderId="1" xfId="0" applyFont="1" applyBorder="1" applyAlignment="1">
      <alignment vertical="center" wrapText="1"/>
    </xf>
    <xf numFmtId="0" fontId="1" fillId="0" borderId="1" xfId="0" applyFont="1" applyBorder="1" applyAlignment="1">
      <alignment horizontal="center" vertical="center" wrapText="1"/>
    </xf>
    <xf numFmtId="164" fontId="1" fillId="0" borderId="1" xfId="1" applyFont="1" applyFill="1" applyBorder="1" applyAlignment="1">
      <alignment vertical="center" wrapText="1"/>
    </xf>
    <xf numFmtId="164" fontId="2" fillId="0" borderId="1" xfId="1" applyFont="1" applyFill="1" applyBorder="1" applyAlignment="1">
      <alignment vertical="center" wrapText="1"/>
    </xf>
    <xf numFmtId="0" fontId="1" fillId="0" borderId="0" xfId="0" applyFont="1" applyAlignment="1">
      <alignment horizontal="left" vertical="center"/>
    </xf>
    <xf numFmtId="0" fontId="2" fillId="0" borderId="0" xfId="0" applyFont="1" applyAlignment="1">
      <alignment wrapText="1"/>
    </xf>
    <xf numFmtId="164" fontId="1" fillId="0" borderId="1" xfId="1" applyFont="1" applyFill="1" applyBorder="1" applyAlignment="1">
      <alignment horizontal="left" vertical="center" wrapText="1"/>
    </xf>
    <xf numFmtId="164" fontId="1" fillId="0" borderId="1" xfId="1" applyFont="1" applyFill="1" applyBorder="1" applyAlignment="1">
      <alignment horizontal="center" vertical="center" wrapText="1"/>
    </xf>
    <xf numFmtId="164" fontId="1" fillId="0" borderId="1" xfId="1" applyFont="1" applyFill="1" applyBorder="1" applyAlignment="1">
      <alignment horizontal="justify" vertical="center" wrapText="1"/>
    </xf>
    <xf numFmtId="164" fontId="1" fillId="0" borderId="1" xfId="1" applyFont="1" applyFill="1" applyBorder="1" applyAlignment="1">
      <alignment vertical="top" wrapText="1"/>
    </xf>
    <xf numFmtId="0" fontId="1" fillId="0" borderId="0" xfId="0" applyFont="1" applyAlignment="1">
      <alignment vertical="center" wrapText="1"/>
    </xf>
    <xf numFmtId="0" fontId="1" fillId="0" borderId="0" xfId="0" applyFont="1" applyAlignment="1">
      <alignment horizontal="center" vertical="center" wrapText="1"/>
    </xf>
    <xf numFmtId="164" fontId="1" fillId="0" borderId="0" xfId="1" applyFont="1" applyFill="1" applyBorder="1" applyAlignment="1">
      <alignment vertical="center" wrapText="1"/>
    </xf>
    <xf numFmtId="164" fontId="2" fillId="0" borderId="1" xfId="1" applyFont="1" applyFill="1" applyBorder="1"/>
    <xf numFmtId="164" fontId="1" fillId="0" borderId="1" xfId="1" applyFont="1" applyFill="1" applyBorder="1"/>
    <xf numFmtId="0" fontId="1" fillId="0" borderId="0" xfId="0" applyFont="1" applyAlignment="1">
      <alignment vertical="center"/>
    </xf>
    <xf numFmtId="0" fontId="2" fillId="0" borderId="1" xfId="0" applyFont="1" applyBorder="1"/>
    <xf numFmtId="0" fontId="13" fillId="0" borderId="1" xfId="0" applyFont="1" applyBorder="1" applyAlignment="1">
      <alignment horizontal="center" vertical="center" wrapText="1"/>
    </xf>
    <xf numFmtId="0" fontId="17" fillId="0" borderId="0" xfId="0" applyFont="1"/>
    <xf numFmtId="0" fontId="13" fillId="2" borderId="1" xfId="0" applyFont="1" applyFill="1" applyBorder="1" applyAlignment="1">
      <alignment vertical="center" wrapText="1"/>
    </xf>
    <xf numFmtId="0" fontId="19" fillId="3" borderId="12" xfId="0" applyFont="1" applyFill="1" applyBorder="1" applyAlignment="1">
      <alignment vertical="center" wrapText="1"/>
    </xf>
    <xf numFmtId="0" fontId="21" fillId="3" borderId="12" xfId="2" applyFill="1" applyBorder="1" applyAlignment="1">
      <alignment horizontal="center" vertical="center" wrapText="1"/>
    </xf>
    <xf numFmtId="0" fontId="21" fillId="3" borderId="12" xfId="2" applyFill="1" applyBorder="1" applyAlignment="1">
      <alignment horizontal="right" vertical="center" wrapText="1" indent="1"/>
    </xf>
    <xf numFmtId="0" fontId="22" fillId="4" borderId="12" xfId="0" applyFont="1" applyFill="1" applyBorder="1" applyAlignment="1">
      <alignment horizontal="left" vertical="center" wrapText="1"/>
    </xf>
    <xf numFmtId="0" fontId="0" fillId="0" borderId="1" xfId="0" applyBorder="1"/>
    <xf numFmtId="0" fontId="1" fillId="4" borderId="1" xfId="0" applyFont="1" applyFill="1" applyBorder="1" applyAlignment="1">
      <alignment horizontal="left" vertical="center" wrapText="1"/>
    </xf>
    <xf numFmtId="0" fontId="2" fillId="4" borderId="1" xfId="0" applyFont="1" applyFill="1" applyBorder="1"/>
    <xf numFmtId="0" fontId="13" fillId="0" borderId="1" xfId="0" applyFont="1" applyBorder="1" applyAlignment="1">
      <alignment horizontal="right" vertical="center" wrapText="1"/>
    </xf>
    <xf numFmtId="2" fontId="10" fillId="0" borderId="1" xfId="0" applyNumberFormat="1" applyFont="1" applyBorder="1" applyAlignment="1">
      <alignment horizontal="center" vertical="center" wrapText="1"/>
    </xf>
    <xf numFmtId="0" fontId="10" fillId="4" borderId="1" xfId="0" applyFont="1" applyFill="1" applyBorder="1" applyAlignment="1">
      <alignment horizontal="center" vertical="center" wrapText="1"/>
    </xf>
    <xf numFmtId="0" fontId="11" fillId="4" borderId="1" xfId="0" applyFont="1" applyFill="1" applyBorder="1" applyAlignment="1">
      <alignment horizontal="justify" vertical="center" wrapText="1"/>
    </xf>
    <xf numFmtId="0" fontId="13" fillId="4" borderId="1" xfId="0" applyFont="1" applyFill="1" applyBorder="1" applyAlignment="1">
      <alignment vertical="center" wrapText="1"/>
    </xf>
    <xf numFmtId="0" fontId="13" fillId="4" borderId="1" xfId="0" applyFont="1" applyFill="1" applyBorder="1" applyAlignment="1">
      <alignment horizontal="justify" vertical="center" wrapText="1"/>
    </xf>
    <xf numFmtId="0" fontId="25" fillId="0" borderId="0" xfId="0" applyFont="1"/>
    <xf numFmtId="0" fontId="0" fillId="0" borderId="0" xfId="0" applyAlignment="1">
      <alignment wrapText="1"/>
    </xf>
    <xf numFmtId="0" fontId="28" fillId="0" borderId="1" xfId="0" applyFont="1" applyBorder="1" applyAlignment="1">
      <alignment horizontal="center" vertical="top" wrapText="1" readingOrder="1"/>
    </xf>
    <xf numFmtId="0" fontId="28" fillId="0" borderId="1" xfId="0" applyFont="1" applyBorder="1" applyAlignment="1">
      <alignment horizontal="left" vertical="top" wrapText="1" readingOrder="1"/>
    </xf>
    <xf numFmtId="0" fontId="17" fillId="0" borderId="1" xfId="0" applyFont="1" applyBorder="1" applyAlignment="1">
      <alignment vertical="top" wrapText="1"/>
    </xf>
    <xf numFmtId="164" fontId="11" fillId="0" borderId="1" xfId="1" applyFont="1" applyFill="1" applyBorder="1" applyAlignment="1">
      <alignment horizontal="center" vertical="top" wrapText="1"/>
    </xf>
    <xf numFmtId="0" fontId="11" fillId="4" borderId="1" xfId="0" applyFont="1" applyFill="1" applyBorder="1" applyAlignment="1">
      <alignment vertical="center" wrapText="1"/>
    </xf>
    <xf numFmtId="0" fontId="18" fillId="4" borderId="0" xfId="0" applyFont="1" applyFill="1"/>
    <xf numFmtId="164" fontId="12" fillId="0" borderId="0" xfId="0" applyNumberFormat="1" applyFont="1"/>
    <xf numFmtId="0" fontId="0" fillId="5" borderId="0" xfId="0" applyFill="1" applyAlignment="1">
      <alignment wrapText="1"/>
    </xf>
    <xf numFmtId="0" fontId="0" fillId="4" borderId="0" xfId="0" applyFill="1"/>
    <xf numFmtId="0" fontId="25" fillId="5" borderId="0" xfId="0" applyFont="1" applyFill="1"/>
    <xf numFmtId="0" fontId="31" fillId="0" borderId="0" xfId="0" applyFont="1"/>
    <xf numFmtId="0" fontId="13" fillId="4" borderId="1" xfId="0" applyFont="1" applyFill="1" applyBorder="1" applyAlignment="1">
      <alignment horizontal="right" vertical="center" wrapText="1"/>
    </xf>
    <xf numFmtId="0" fontId="13" fillId="4" borderId="1" xfId="0" applyFont="1" applyFill="1" applyBorder="1" applyAlignment="1">
      <alignment horizontal="center" vertical="center" wrapText="1"/>
    </xf>
    <xf numFmtId="164" fontId="13" fillId="4" borderId="1" xfId="1" applyFont="1" applyFill="1" applyBorder="1" applyAlignment="1">
      <alignment vertical="center" wrapText="1"/>
    </xf>
    <xf numFmtId="164" fontId="2" fillId="4" borderId="1" xfId="1" applyFont="1" applyFill="1" applyBorder="1"/>
    <xf numFmtId="0" fontId="27" fillId="4" borderId="1" xfId="0" applyFont="1" applyFill="1" applyBorder="1" applyAlignment="1">
      <alignment horizontal="center" vertical="top" wrapText="1" readingOrder="1"/>
    </xf>
    <xf numFmtId="0" fontId="27" fillId="4" borderId="1" xfId="0" applyFont="1" applyFill="1" applyBorder="1" applyAlignment="1">
      <alignment horizontal="left" vertical="top" wrapText="1" readingOrder="1"/>
    </xf>
    <xf numFmtId="165" fontId="10" fillId="0" borderId="1" xfId="0" applyNumberFormat="1" applyFont="1" applyBorder="1" applyAlignment="1">
      <alignment horizontal="center" vertical="center" wrapText="1"/>
    </xf>
    <xf numFmtId="0" fontId="0" fillId="4" borderId="0" xfId="0" applyFill="1" applyAlignment="1">
      <alignment wrapText="1"/>
    </xf>
    <xf numFmtId="0" fontId="2" fillId="4" borderId="0" xfId="0" applyFont="1" applyFill="1"/>
    <xf numFmtId="0" fontId="34" fillId="0" borderId="1" xfId="0" applyFont="1" applyBorder="1" applyAlignment="1">
      <alignment horizontal="center"/>
    </xf>
    <xf numFmtId="0" fontId="34" fillId="0" borderId="1" xfId="0" applyFont="1" applyBorder="1"/>
    <xf numFmtId="0" fontId="24" fillId="0" borderId="1" xfId="0" applyFont="1" applyBorder="1"/>
    <xf numFmtId="0" fontId="19" fillId="3" borderId="0" xfId="0" applyFont="1" applyFill="1" applyAlignment="1">
      <alignment vertical="center" wrapText="1"/>
    </xf>
    <xf numFmtId="0" fontId="21" fillId="3" borderId="0" xfId="2" applyFill="1" applyBorder="1" applyAlignment="1">
      <alignment horizontal="center" vertical="center" wrapText="1"/>
    </xf>
    <xf numFmtId="0" fontId="21" fillId="3" borderId="0" xfId="2" applyFill="1" applyBorder="1" applyAlignment="1">
      <alignment horizontal="right" vertical="center" wrapText="1" indent="1"/>
    </xf>
    <xf numFmtId="0" fontId="9" fillId="4" borderId="1" xfId="0" applyFont="1" applyFill="1" applyBorder="1" applyAlignment="1">
      <alignment horizontal="center" vertical="center" wrapText="1"/>
    </xf>
    <xf numFmtId="0" fontId="32" fillId="4" borderId="0" xfId="0" applyFont="1" applyFill="1" applyAlignment="1">
      <alignment wrapText="1"/>
    </xf>
    <xf numFmtId="0" fontId="11" fillId="0" borderId="1" xfId="0" applyFont="1" applyBorder="1" applyAlignment="1">
      <alignment horizontal="right" vertical="center" wrapText="1"/>
    </xf>
    <xf numFmtId="0" fontId="12" fillId="0" borderId="1" xfId="0" applyFont="1" applyBorder="1" applyAlignment="1">
      <alignment horizontal="center" vertical="top" wrapText="1"/>
    </xf>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xf>
    <xf numFmtId="0" fontId="2" fillId="0" borderId="0" xfId="0" applyFont="1" applyAlignment="1">
      <alignment horizontal="center"/>
    </xf>
    <xf numFmtId="0" fontId="1" fillId="0" borderId="1" xfId="0" applyFont="1" applyBorder="1" applyAlignment="1">
      <alignment wrapText="1"/>
    </xf>
    <xf numFmtId="0" fontId="22" fillId="0" borderId="12" xfId="0" applyFont="1" applyBorder="1" applyAlignment="1">
      <alignment horizontal="left" vertical="center" wrapText="1"/>
    </xf>
    <xf numFmtId="0" fontId="19" fillId="0" borderId="12" xfId="0" applyFont="1" applyBorder="1" applyAlignment="1">
      <alignment vertical="center" wrapText="1"/>
    </xf>
    <xf numFmtId="0" fontId="19" fillId="0" borderId="0" xfId="0" applyFont="1" applyAlignment="1">
      <alignment vertical="center" wrapText="1"/>
    </xf>
    <xf numFmtId="0" fontId="1" fillId="0" borderId="1" xfId="0" applyFont="1" applyBorder="1" applyAlignment="1">
      <alignment horizontal="left" vertical="center" wrapText="1"/>
    </xf>
    <xf numFmtId="0" fontId="1" fillId="0" borderId="4" xfId="0" applyFont="1" applyBorder="1" applyAlignment="1">
      <alignment horizontal="center" vertical="center" wrapText="1"/>
    </xf>
    <xf numFmtId="0" fontId="27" fillId="0" borderId="1" xfId="0" applyFont="1" applyBorder="1" applyAlignment="1">
      <alignment horizontal="left" vertical="top" wrapText="1" readingOrder="1"/>
    </xf>
    <xf numFmtId="164" fontId="2" fillId="0" borderId="1" xfId="0" applyNumberFormat="1" applyFont="1" applyBorder="1"/>
    <xf numFmtId="0" fontId="17" fillId="0" borderId="0" xfId="0" applyFont="1" applyAlignment="1">
      <alignment wrapText="1"/>
    </xf>
    <xf numFmtId="0" fontId="20" fillId="0" borderId="0" xfId="0" applyFont="1" applyAlignment="1">
      <alignment vertical="center"/>
    </xf>
    <xf numFmtId="0" fontId="1" fillId="0" borderId="1" xfId="0" applyFont="1" applyBorder="1" applyAlignment="1">
      <alignment vertical="top" wrapText="1"/>
    </xf>
    <xf numFmtId="0" fontId="17" fillId="0" borderId="1" xfId="0" applyFont="1" applyBorder="1" applyAlignment="1">
      <alignment wrapText="1"/>
    </xf>
    <xf numFmtId="0" fontId="0" fillId="0" borderId="0" xfId="0" applyAlignment="1">
      <alignment vertical="top"/>
    </xf>
    <xf numFmtId="0" fontId="0" fillId="0" borderId="0" xfId="0" applyAlignment="1">
      <alignment vertical="top" wrapText="1"/>
    </xf>
    <xf numFmtId="0" fontId="34" fillId="0" borderId="1" xfId="0" applyFont="1" applyBorder="1" applyAlignment="1">
      <alignment vertical="top" wrapText="1"/>
    </xf>
    <xf numFmtId="0" fontId="24" fillId="0" borderId="1" xfId="0" applyFont="1" applyBorder="1" applyAlignment="1">
      <alignment vertical="top" wrapText="1"/>
    </xf>
    <xf numFmtId="0" fontId="24" fillId="0" borderId="1" xfId="0" applyFont="1" applyBorder="1" applyAlignment="1">
      <alignment horizontal="center" vertical="top" wrapText="1"/>
    </xf>
    <xf numFmtId="0" fontId="34" fillId="0" borderId="1" xfId="0" applyFont="1" applyBorder="1" applyAlignment="1">
      <alignment horizontal="center" vertical="top" wrapText="1"/>
    </xf>
    <xf numFmtId="0" fontId="34" fillId="0" borderId="1" xfId="0" applyFont="1" applyBorder="1" applyAlignment="1">
      <alignment horizontal="right" vertical="top" wrapText="1"/>
    </xf>
    <xf numFmtId="0" fontId="0" fillId="0" borderId="1" xfId="0" applyBorder="1" applyAlignment="1">
      <alignment wrapText="1"/>
    </xf>
    <xf numFmtId="0" fontId="0" fillId="0" borderId="1" xfId="0" applyBorder="1" applyAlignment="1">
      <alignment horizontal="right"/>
    </xf>
    <xf numFmtId="0" fontId="11" fillId="0" borderId="23" xfId="0" applyFont="1" applyBorder="1" applyAlignment="1">
      <alignment vertical="center" wrapText="1"/>
    </xf>
    <xf numFmtId="0" fontId="11" fillId="0" borderId="6" xfId="0" applyFont="1" applyBorder="1" applyAlignment="1">
      <alignment vertical="center" wrapText="1"/>
    </xf>
    <xf numFmtId="164" fontId="11" fillId="0" borderId="6" xfId="1" applyFont="1" applyFill="1" applyBorder="1" applyAlignment="1">
      <alignment horizontal="center" vertical="center" wrapText="1"/>
    </xf>
    <xf numFmtId="0" fontId="11" fillId="0" borderId="1" xfId="0" applyFont="1" applyBorder="1" applyAlignment="1">
      <alignment vertical="top" wrapText="1"/>
    </xf>
    <xf numFmtId="0" fontId="17" fillId="0" borderId="1" xfId="0" applyFont="1" applyBorder="1" applyAlignment="1">
      <alignment vertical="top"/>
    </xf>
    <xf numFmtId="0" fontId="0" fillId="0" borderId="1" xfId="0" applyBorder="1" applyAlignment="1">
      <alignment vertical="top"/>
    </xf>
    <xf numFmtId="0" fontId="0" fillId="0" borderId="1" xfId="0" applyBorder="1" applyAlignment="1">
      <alignment vertical="top" wrapText="1"/>
    </xf>
    <xf numFmtId="0" fontId="17" fillId="0" borderId="1" xfId="0" applyFont="1" applyBorder="1" applyAlignment="1">
      <alignment horizontal="right" vertical="top"/>
    </xf>
    <xf numFmtId="0" fontId="0" fillId="0" borderId="1" xfId="0" applyBorder="1" applyAlignment="1">
      <alignment horizontal="right" vertical="top"/>
    </xf>
    <xf numFmtId="0" fontId="32" fillId="0" borderId="1" xfId="0" applyFont="1" applyBorder="1" applyAlignment="1">
      <alignment vertical="top" wrapText="1"/>
    </xf>
    <xf numFmtId="0" fontId="37" fillId="0" borderId="1" xfId="0" applyFont="1" applyBorder="1" applyAlignment="1">
      <alignment vertical="center" wrapText="1"/>
    </xf>
    <xf numFmtId="0" fontId="29" fillId="0" borderId="1" xfId="0" applyFont="1" applyBorder="1" applyAlignment="1">
      <alignment horizontal="left" vertical="center" wrapText="1"/>
    </xf>
    <xf numFmtId="0" fontId="0" fillId="0" borderId="1" xfId="0" applyBorder="1" applyAlignment="1">
      <alignment horizontal="center" vertical="top"/>
    </xf>
    <xf numFmtId="0" fontId="17" fillId="0" borderId="1" xfId="0" applyFont="1" applyBorder="1" applyAlignment="1">
      <alignment horizontal="center" vertical="center" wrapText="1"/>
    </xf>
    <xf numFmtId="0" fontId="17" fillId="0" borderId="1" xfId="0" applyFont="1" applyBorder="1" applyAlignment="1">
      <alignment horizontal="center" vertical="top"/>
    </xf>
    <xf numFmtId="0" fontId="23" fillId="0" borderId="1" xfId="0" applyFont="1" applyBorder="1" applyAlignment="1">
      <alignment wrapText="1"/>
    </xf>
    <xf numFmtId="0" fontId="29" fillId="0" borderId="1" xfId="0" applyFont="1" applyBorder="1" applyAlignment="1">
      <alignment wrapText="1"/>
    </xf>
    <xf numFmtId="0" fontId="28" fillId="0" borderId="9" xfId="0" applyFont="1" applyBorder="1" applyAlignment="1">
      <alignment horizontal="left" vertical="top" wrapText="1" readingOrder="1"/>
    </xf>
    <xf numFmtId="2" fontId="10" fillId="2" borderId="1" xfId="0" applyNumberFormat="1" applyFont="1" applyFill="1" applyBorder="1" applyAlignment="1">
      <alignment horizontal="center" vertical="center" wrapText="1"/>
    </xf>
    <xf numFmtId="0" fontId="38" fillId="2" borderId="0" xfId="0" applyFont="1" applyFill="1"/>
    <xf numFmtId="0" fontId="38" fillId="2" borderId="0" xfId="0" applyFont="1" applyFill="1" applyAlignment="1">
      <alignment vertical="center"/>
    </xf>
    <xf numFmtId="0" fontId="0" fillId="2" borderId="22" xfId="0" applyFill="1" applyBorder="1"/>
    <xf numFmtId="0" fontId="38" fillId="2" borderId="1" xfId="0" applyFont="1" applyFill="1" applyBorder="1" applyAlignment="1">
      <alignment vertical="center"/>
    </xf>
    <xf numFmtId="0" fontId="0" fillId="2" borderId="1" xfId="0" applyFill="1" applyBorder="1"/>
    <xf numFmtId="0" fontId="0" fillId="2" borderId="1" xfId="0" applyFill="1" applyBorder="1" applyAlignment="1">
      <alignment wrapText="1"/>
    </xf>
    <xf numFmtId="0" fontId="17" fillId="2" borderId="1" xfId="0" applyFont="1" applyFill="1" applyBorder="1" applyAlignment="1">
      <alignment wrapText="1"/>
    </xf>
    <xf numFmtId="0" fontId="1" fillId="2" borderId="0" xfId="0" applyFont="1" applyFill="1" applyAlignment="1">
      <alignment horizontal="center" vertical="center" wrapText="1"/>
    </xf>
    <xf numFmtId="164" fontId="1" fillId="2" borderId="0" xfId="1" applyFont="1" applyFill="1" applyBorder="1" applyAlignment="1">
      <alignment vertical="center" wrapText="1"/>
    </xf>
    <xf numFmtId="0" fontId="1" fillId="2" borderId="1" xfId="0" applyFont="1" applyFill="1" applyBorder="1" applyAlignment="1">
      <alignment horizontal="center" vertical="center" wrapText="1"/>
    </xf>
    <xf numFmtId="0" fontId="1" fillId="0" borderId="1" xfId="0" applyFont="1" applyBorder="1" applyAlignment="1">
      <alignment horizontal="center" wrapText="1"/>
    </xf>
    <xf numFmtId="164" fontId="1" fillId="0" borderId="1" xfId="1" applyFont="1" applyFill="1" applyBorder="1" applyAlignment="1">
      <alignment wrapText="1"/>
    </xf>
    <xf numFmtId="0" fontId="34" fillId="0" borderId="0" xfId="0" applyFont="1"/>
    <xf numFmtId="0" fontId="27" fillId="0" borderId="0" xfId="0" applyFont="1" applyAlignment="1">
      <alignment horizontal="left" vertical="top" wrapText="1" readingOrder="1"/>
    </xf>
    <xf numFmtId="0" fontId="34" fillId="0" borderId="0" xfId="0" applyFont="1" applyAlignment="1">
      <alignment vertical="top" wrapText="1"/>
    </xf>
    <xf numFmtId="0" fontId="34" fillId="0" borderId="0" xfId="0" applyFont="1" applyAlignment="1">
      <alignment horizontal="center" vertical="top" wrapText="1"/>
    </xf>
    <xf numFmtId="0" fontId="39" fillId="0" borderId="0" xfId="0" applyFont="1" applyAlignment="1">
      <alignment horizontal="center" vertical="center"/>
    </xf>
    <xf numFmtId="0" fontId="40" fillId="0" borderId="0" xfId="0" applyFont="1" applyAlignment="1">
      <alignment horizontal="left"/>
    </xf>
    <xf numFmtId="0" fontId="40" fillId="0" borderId="0" xfId="0" applyFont="1"/>
    <xf numFmtId="0" fontId="40" fillId="0" borderId="1" xfId="0" applyFont="1" applyBorder="1" applyAlignment="1">
      <alignment horizontal="left" vertical="center"/>
    </xf>
    <xf numFmtId="0" fontId="40" fillId="0" borderId="1" xfId="0" applyFont="1" applyBorder="1" applyAlignment="1">
      <alignment vertical="center" wrapText="1"/>
    </xf>
    <xf numFmtId="0" fontId="39" fillId="0" borderId="1" xfId="0" applyFont="1" applyBorder="1" applyAlignment="1">
      <alignment vertical="center" wrapText="1"/>
    </xf>
    <xf numFmtId="0" fontId="39" fillId="0" borderId="1" xfId="0" applyFont="1" applyBorder="1" applyAlignment="1">
      <alignment horizontal="left" vertical="center"/>
    </xf>
    <xf numFmtId="0" fontId="40" fillId="0" borderId="1" xfId="0" applyFont="1" applyBorder="1" applyAlignment="1">
      <alignment horizontal="center" vertical="center" wrapText="1"/>
    </xf>
    <xf numFmtId="0" fontId="40" fillId="4" borderId="1" xfId="0" applyFont="1" applyFill="1" applyBorder="1" applyAlignment="1">
      <alignment horizontal="left" vertical="center"/>
    </xf>
    <xf numFmtId="0" fontId="40" fillId="4" borderId="1" xfId="0" applyFont="1" applyFill="1" applyBorder="1" applyAlignment="1">
      <alignment vertical="center" wrapText="1"/>
    </xf>
    <xf numFmtId="0" fontId="40" fillId="0" borderId="0" xfId="0" applyFont="1" applyAlignment="1">
      <alignment horizontal="left" vertical="center"/>
    </xf>
    <xf numFmtId="0" fontId="40" fillId="0" borderId="0" xfId="0" applyFont="1" applyAlignment="1">
      <alignment vertical="center" wrapText="1"/>
    </xf>
    <xf numFmtId="0" fontId="39" fillId="0" borderId="0" xfId="0" applyFont="1" applyAlignment="1">
      <alignment horizontal="left"/>
    </xf>
    <xf numFmtId="0" fontId="39" fillId="0" borderId="1" xfId="0" applyFont="1" applyBorder="1"/>
    <xf numFmtId="0" fontId="40" fillId="0" borderId="1" xfId="0" applyFont="1" applyBorder="1"/>
    <xf numFmtId="0" fontId="40" fillId="4" borderId="1" xfId="0" applyFont="1" applyFill="1" applyBorder="1"/>
    <xf numFmtId="0" fontId="40" fillId="4" borderId="1" xfId="0" applyFont="1" applyFill="1" applyBorder="1" applyAlignment="1">
      <alignment vertical="top" wrapText="1"/>
    </xf>
    <xf numFmtId="0" fontId="40" fillId="4" borderId="1" xfId="0" applyFont="1" applyFill="1" applyBorder="1" applyAlignment="1">
      <alignment wrapText="1"/>
    </xf>
    <xf numFmtId="0" fontId="39" fillId="4" borderId="14" xfId="0" applyFont="1" applyFill="1" applyBorder="1" applyAlignment="1">
      <alignment horizontal="left" vertical="center" wrapText="1"/>
    </xf>
    <xf numFmtId="0" fontId="39" fillId="4" borderId="15" xfId="0" applyFont="1" applyFill="1" applyBorder="1" applyAlignment="1">
      <alignment horizontal="left" vertical="center" wrapText="1"/>
    </xf>
    <xf numFmtId="0" fontId="40" fillId="3" borderId="16" xfId="0" applyFont="1" applyFill="1" applyBorder="1" applyAlignment="1">
      <alignment vertical="center" wrapText="1"/>
    </xf>
    <xf numFmtId="17" fontId="40" fillId="3" borderId="12" xfId="0" applyNumberFormat="1" applyFont="1" applyFill="1" applyBorder="1" applyAlignment="1">
      <alignment vertical="center" wrapText="1"/>
    </xf>
    <xf numFmtId="0" fontId="40" fillId="3" borderId="17" xfId="0" applyFont="1" applyFill="1" applyBorder="1" applyAlignment="1">
      <alignment vertical="center" wrapText="1"/>
    </xf>
    <xf numFmtId="17" fontId="40" fillId="3" borderId="18" xfId="0" applyNumberFormat="1" applyFont="1" applyFill="1" applyBorder="1" applyAlignment="1">
      <alignment vertical="center" wrapText="1"/>
    </xf>
    <xf numFmtId="0" fontId="40" fillId="3" borderId="18" xfId="0" applyFont="1" applyFill="1" applyBorder="1" applyAlignment="1">
      <alignment vertical="center" wrapText="1"/>
    </xf>
    <xf numFmtId="0" fontId="39" fillId="0" borderId="0" xfId="0" applyFont="1"/>
    <xf numFmtId="0" fontId="13" fillId="4" borderId="0" xfId="0" applyFont="1" applyFill="1" applyAlignment="1">
      <alignment vertical="center" wrapText="1"/>
    </xf>
    <xf numFmtId="0" fontId="0" fillId="0" borderId="22" xfId="0" applyBorder="1"/>
    <xf numFmtId="0" fontId="0" fillId="4" borderId="22" xfId="0" applyFill="1" applyBorder="1"/>
    <xf numFmtId="0" fontId="38" fillId="4" borderId="1" xfId="0" applyFont="1" applyFill="1" applyBorder="1" applyAlignment="1">
      <alignment vertical="center"/>
    </xf>
    <xf numFmtId="0" fontId="0" fillId="4" borderId="1" xfId="0" applyFill="1" applyBorder="1"/>
    <xf numFmtId="0" fontId="12" fillId="2" borderId="1" xfId="0" applyFont="1" applyFill="1" applyBorder="1" applyAlignment="1">
      <alignment vertical="center"/>
    </xf>
    <xf numFmtId="0" fontId="12" fillId="2" borderId="1" xfId="0" applyFont="1" applyFill="1" applyBorder="1" applyAlignment="1">
      <alignment horizontal="right" vertical="center"/>
    </xf>
    <xf numFmtId="0" fontId="2" fillId="2" borderId="2" xfId="0" applyFont="1" applyFill="1" applyBorder="1" applyAlignment="1">
      <alignment horizontal="center"/>
    </xf>
    <xf numFmtId="0" fontId="2" fillId="2" borderId="4" xfId="0" applyFont="1" applyFill="1" applyBorder="1" applyAlignment="1">
      <alignment horizontal="center"/>
    </xf>
    <xf numFmtId="0" fontId="2" fillId="2" borderId="5" xfId="0" applyFont="1" applyFill="1" applyBorder="1" applyAlignment="1">
      <alignment horizontal="center"/>
    </xf>
    <xf numFmtId="164" fontId="2" fillId="7" borderId="1" xfId="1" applyFont="1" applyFill="1" applyBorder="1" applyAlignment="1">
      <alignment vertical="center" wrapText="1"/>
    </xf>
    <xf numFmtId="0" fontId="2" fillId="6" borderId="1" xfId="0" applyFont="1" applyFill="1" applyBorder="1" applyAlignment="1">
      <alignment horizontal="center" vertical="center" wrapText="1"/>
    </xf>
    <xf numFmtId="0" fontId="3" fillId="2" borderId="1" xfId="0" applyFont="1" applyFill="1" applyBorder="1"/>
    <xf numFmtId="0" fontId="2" fillId="6" borderId="1" xfId="0" applyFont="1" applyFill="1" applyBorder="1" applyAlignment="1">
      <alignment vertical="center" wrapText="1"/>
    </xf>
    <xf numFmtId="0" fontId="2" fillId="0" borderId="2"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164" fontId="5" fillId="2" borderId="1" xfId="1" applyFont="1" applyFill="1" applyBorder="1" applyAlignment="1">
      <alignment horizontal="center" vertical="top" wrapText="1"/>
    </xf>
    <xf numFmtId="0" fontId="2" fillId="7" borderId="1" xfId="0" applyFont="1" applyFill="1" applyBorder="1" applyAlignment="1">
      <alignment horizontal="center" vertical="center" wrapText="1"/>
    </xf>
    <xf numFmtId="0" fontId="2" fillId="0" borderId="0" xfId="0" applyFont="1" applyAlignment="1">
      <alignment horizontal="center" vertical="center" wrapText="1"/>
    </xf>
    <xf numFmtId="49" fontId="1" fillId="0" borderId="1" xfId="0" applyNumberFormat="1" applyFont="1" applyBorder="1" applyAlignment="1">
      <alignment horizontal="center" vertical="center"/>
    </xf>
    <xf numFmtId="2" fontId="1" fillId="0" borderId="1" xfId="0" applyNumberFormat="1" applyFont="1" applyBorder="1" applyAlignment="1">
      <alignment horizontal="center" vertical="center"/>
    </xf>
    <xf numFmtId="2" fontId="2" fillId="0" borderId="1" xfId="0" applyNumberFormat="1" applyFont="1" applyBorder="1" applyAlignment="1">
      <alignment horizontal="center" vertical="center" wrapText="1"/>
    </xf>
    <xf numFmtId="0" fontId="1" fillId="0" borderId="0" xfId="0" applyFont="1" applyAlignment="1">
      <alignment horizontal="center"/>
    </xf>
    <xf numFmtId="49" fontId="2" fillId="0" borderId="1" xfId="0" applyNumberFormat="1" applyFont="1" applyBorder="1" applyAlignment="1">
      <alignment horizontal="center" vertical="center"/>
    </xf>
    <xf numFmtId="0" fontId="1" fillId="0" borderId="2" xfId="0" applyFont="1" applyBorder="1" applyAlignment="1">
      <alignment horizontal="center" vertical="center" wrapText="1"/>
    </xf>
    <xf numFmtId="0" fontId="22" fillId="0" borderId="12"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0" xfId="0" applyFont="1" applyAlignment="1">
      <alignment horizontal="center" vertical="center" wrapText="1"/>
    </xf>
    <xf numFmtId="0" fontId="4" fillId="0" borderId="0" xfId="0" applyFont="1" applyAlignment="1">
      <alignment horizontal="center" vertical="center"/>
    </xf>
    <xf numFmtId="0" fontId="1" fillId="0" borderId="11" xfId="0" applyFont="1" applyBorder="1"/>
    <xf numFmtId="0" fontId="44" fillId="0" borderId="32" xfId="2" applyFont="1" applyBorder="1" applyAlignment="1">
      <alignment horizontal="left" vertical="center" wrapText="1" readingOrder="1"/>
    </xf>
    <xf numFmtId="0" fontId="44" fillId="0" borderId="9" xfId="2" applyFont="1" applyBorder="1" applyAlignment="1">
      <alignment horizontal="left" vertical="center" wrapText="1" readingOrder="1"/>
    </xf>
    <xf numFmtId="0" fontId="21" fillId="0" borderId="32" xfId="2" applyBorder="1" applyAlignment="1">
      <alignment horizontal="left" vertical="center" wrapText="1" readingOrder="1"/>
    </xf>
    <xf numFmtId="0" fontId="21" fillId="0" borderId="9" xfId="2" applyBorder="1" applyAlignment="1">
      <alignment horizontal="left" vertical="center" wrapText="1" readingOrder="1"/>
    </xf>
    <xf numFmtId="0" fontId="21" fillId="0" borderId="0" xfId="2"/>
    <xf numFmtId="0" fontId="47" fillId="2" borderId="1" xfId="0" applyFont="1" applyFill="1" applyBorder="1" applyAlignment="1">
      <alignment vertical="center"/>
    </xf>
    <xf numFmtId="0" fontId="11" fillId="0" borderId="6" xfId="0" applyFont="1" applyBorder="1" applyAlignment="1">
      <alignment horizontal="right" vertical="center" wrapText="1"/>
    </xf>
    <xf numFmtId="0" fontId="12" fillId="0" borderId="0" xfId="0" applyFont="1" applyAlignment="1">
      <alignment horizontal="right"/>
    </xf>
    <xf numFmtId="0" fontId="1" fillId="0" borderId="1" xfId="0" applyFont="1" applyBorder="1" applyAlignment="1">
      <alignment horizontal="right" wrapText="1"/>
    </xf>
    <xf numFmtId="0" fontId="13" fillId="0" borderId="1" xfId="0" applyFont="1" applyBorder="1" applyAlignment="1">
      <alignment horizontal="right" wrapText="1"/>
    </xf>
    <xf numFmtId="0" fontId="11" fillId="0" borderId="1" xfId="0" applyFont="1" applyBorder="1" applyAlignment="1">
      <alignment horizontal="right" wrapText="1"/>
    </xf>
    <xf numFmtId="0" fontId="12" fillId="0" borderId="1" xfId="0" applyFont="1" applyBorder="1" applyAlignment="1">
      <alignment horizontal="right" wrapText="1"/>
    </xf>
    <xf numFmtId="0" fontId="2" fillId="0" borderId="1" xfId="0" applyFont="1" applyBorder="1" applyAlignment="1">
      <alignment horizontal="right" wrapText="1"/>
    </xf>
    <xf numFmtId="0" fontId="2" fillId="0" borderId="1" xfId="0" applyFont="1" applyBorder="1" applyAlignment="1">
      <alignment horizontal="right"/>
    </xf>
    <xf numFmtId="0" fontId="1" fillId="2" borderId="0" xfId="0" applyFont="1" applyFill="1" applyAlignment="1">
      <alignment horizontal="right" wrapText="1"/>
    </xf>
    <xf numFmtId="0" fontId="1" fillId="0" borderId="0" xfId="0" applyFont="1" applyAlignment="1">
      <alignment horizontal="right" wrapText="1"/>
    </xf>
    <xf numFmtId="0" fontId="2" fillId="0" borderId="0" xfId="0" applyFont="1" applyAlignment="1">
      <alignment horizontal="right"/>
    </xf>
    <xf numFmtId="0" fontId="2" fillId="2" borderId="0" xfId="0" applyFont="1" applyFill="1" applyAlignment="1">
      <alignment horizontal="center"/>
    </xf>
    <xf numFmtId="164" fontId="5" fillId="4" borderId="1" xfId="1" applyFont="1" applyFill="1" applyBorder="1" applyAlignment="1">
      <alignment horizontal="center" vertical="top" wrapText="1"/>
    </xf>
    <xf numFmtId="0" fontId="1" fillId="4" borderId="1" xfId="0" applyFont="1" applyFill="1" applyBorder="1" applyAlignment="1">
      <alignment horizontal="center" vertical="top" wrapText="1"/>
    </xf>
    <xf numFmtId="0" fontId="1" fillId="0" borderId="1" xfId="0" applyFont="1" applyBorder="1" applyAlignment="1">
      <alignment horizontal="center" vertical="top" wrapText="1"/>
    </xf>
    <xf numFmtId="0" fontId="49" fillId="0" borderId="1" xfId="0" applyFont="1" applyBorder="1" applyAlignment="1">
      <alignment horizontal="center" vertical="center"/>
    </xf>
    <xf numFmtId="0" fontId="49" fillId="0" borderId="1" xfId="0" applyFont="1" applyBorder="1" applyAlignment="1">
      <alignment horizontal="center"/>
    </xf>
    <xf numFmtId="0" fontId="50" fillId="0" borderId="1" xfId="0" applyFont="1" applyBorder="1" applyAlignment="1">
      <alignment horizontal="center"/>
    </xf>
    <xf numFmtId="0" fontId="53" fillId="0" borderId="0" xfId="0" applyFont="1" applyAlignment="1">
      <alignment horizontal="center" vertical="center" wrapText="1"/>
    </xf>
    <xf numFmtId="0" fontId="54" fillId="0" borderId="1" xfId="0" applyFont="1" applyBorder="1" applyAlignment="1">
      <alignment vertical="center" wrapText="1"/>
    </xf>
    <xf numFmtId="0" fontId="54" fillId="0" borderId="1" xfId="0" applyFont="1" applyBorder="1" applyAlignment="1">
      <alignment horizontal="justify" vertical="center" wrapText="1"/>
    </xf>
    <xf numFmtId="0" fontId="55" fillId="0" borderId="1" xfId="0" applyFont="1" applyBorder="1" applyAlignment="1">
      <alignment horizontal="justify" vertical="center" wrapText="1"/>
    </xf>
    <xf numFmtId="0" fontId="56" fillId="0" borderId="1" xfId="0" applyFont="1" applyBorder="1" applyAlignment="1">
      <alignment horizontal="justify" vertical="center" wrapText="1"/>
    </xf>
    <xf numFmtId="0" fontId="54" fillId="0" borderId="0" xfId="0" applyFont="1"/>
    <xf numFmtId="0" fontId="54" fillId="0" borderId="1" xfId="0" applyFont="1" applyBorder="1" applyAlignment="1">
      <alignment horizontal="left" vertical="center"/>
    </xf>
    <xf numFmtId="0" fontId="54" fillId="7" borderId="1" xfId="0" applyFont="1" applyFill="1" applyBorder="1" applyAlignment="1">
      <alignment vertical="center" wrapText="1"/>
    </xf>
    <xf numFmtId="0" fontId="54" fillId="0" borderId="1" xfId="0" applyFont="1" applyBorder="1"/>
    <xf numFmtId="0" fontId="58" fillId="0" borderId="1" xfId="0" applyFont="1" applyBorder="1" applyAlignment="1">
      <alignment vertical="center" wrapText="1"/>
    </xf>
    <xf numFmtId="0" fontId="54" fillId="0" borderId="1" xfId="0" applyFont="1" applyBorder="1" applyAlignment="1">
      <alignment horizontal="center" vertical="center" wrapText="1"/>
    </xf>
    <xf numFmtId="0" fontId="54" fillId="0" borderId="0" xfId="0" applyFont="1" applyAlignment="1">
      <alignment vertical="center" wrapText="1"/>
    </xf>
    <xf numFmtId="0" fontId="54" fillId="0" borderId="4" xfId="0" applyFont="1" applyBorder="1" applyAlignment="1">
      <alignment horizontal="center" vertical="center" wrapText="1"/>
    </xf>
    <xf numFmtId="0" fontId="54" fillId="0" borderId="0" xfId="0" applyFont="1" applyAlignment="1">
      <alignment wrapText="1"/>
    </xf>
    <xf numFmtId="0" fontId="59" fillId="0" borderId="1" xfId="0" applyFont="1" applyBorder="1" applyAlignment="1">
      <alignment vertical="center" wrapText="1"/>
    </xf>
    <xf numFmtId="0" fontId="56" fillId="0" borderId="1" xfId="0" applyFont="1" applyBorder="1" applyAlignment="1">
      <alignment vertical="center" wrapText="1"/>
    </xf>
    <xf numFmtId="0" fontId="61" fillId="9" borderId="1" xfId="0" applyFont="1" applyFill="1" applyBorder="1" applyAlignment="1">
      <alignment horizontal="justify" vertical="center" wrapText="1"/>
    </xf>
    <xf numFmtId="0" fontId="62" fillId="9" borderId="1" xfId="0" applyFont="1" applyFill="1" applyBorder="1" applyAlignment="1">
      <alignment horizontal="center" vertical="center" wrapText="1"/>
    </xf>
    <xf numFmtId="0" fontId="63" fillId="9" borderId="1" xfId="0" applyFont="1" applyFill="1" applyBorder="1" applyAlignment="1">
      <alignment horizontal="center" vertical="center" wrapText="1"/>
    </xf>
    <xf numFmtId="164" fontId="1" fillId="9" borderId="1" xfId="1" applyFont="1" applyFill="1" applyBorder="1" applyAlignment="1">
      <alignment horizontal="justify" vertical="center" wrapText="1"/>
    </xf>
    <xf numFmtId="0" fontId="64" fillId="8" borderId="1" xfId="0" applyFont="1" applyFill="1" applyBorder="1" applyAlignment="1">
      <alignment vertical="center" wrapText="1"/>
    </xf>
    <xf numFmtId="0" fontId="9" fillId="8" borderId="1" xfId="0" applyFont="1" applyFill="1" applyBorder="1" applyAlignment="1">
      <alignment horizontal="center" vertical="center" wrapText="1"/>
    </xf>
    <xf numFmtId="164" fontId="9" fillId="8" borderId="1" xfId="1" applyFont="1" applyFill="1" applyBorder="1" applyAlignment="1">
      <alignment vertical="center" wrapText="1"/>
    </xf>
    <xf numFmtId="0" fontId="1" fillId="10" borderId="1" xfId="0" applyFont="1" applyFill="1" applyBorder="1" applyAlignment="1">
      <alignment horizontal="center" vertical="center" wrapText="1"/>
    </xf>
    <xf numFmtId="164" fontId="1" fillId="10" borderId="1" xfId="1" applyFont="1" applyFill="1" applyBorder="1" applyAlignment="1">
      <alignment vertical="center" wrapText="1"/>
    </xf>
    <xf numFmtId="0" fontId="59" fillId="10" borderId="1" xfId="0" applyFont="1" applyFill="1" applyBorder="1" applyAlignment="1">
      <alignment vertical="center" wrapText="1"/>
    </xf>
    <xf numFmtId="0" fontId="60" fillId="10" borderId="1" xfId="0" applyFont="1" applyFill="1" applyBorder="1" applyAlignment="1">
      <alignment vertical="center" wrapText="1"/>
    </xf>
    <xf numFmtId="0" fontId="39" fillId="10" borderId="0" xfId="0" applyFont="1" applyFill="1" applyAlignment="1">
      <alignment horizontal="left" vertical="center"/>
    </xf>
    <xf numFmtId="0" fontId="39" fillId="10" borderId="0" xfId="0" applyFont="1" applyFill="1" applyAlignment="1">
      <alignment vertical="center"/>
    </xf>
    <xf numFmtId="0" fontId="40" fillId="10" borderId="0" xfId="0" applyFont="1" applyFill="1"/>
    <xf numFmtId="0" fontId="39" fillId="10" borderId="0" xfId="0" applyFont="1" applyFill="1" applyAlignment="1">
      <alignment horizontal="left"/>
    </xf>
    <xf numFmtId="0" fontId="0" fillId="10" borderId="0" xfId="0" applyFill="1"/>
    <xf numFmtId="0" fontId="67" fillId="0" borderId="13" xfId="0" applyFont="1" applyBorder="1" applyAlignment="1">
      <alignment vertical="center"/>
    </xf>
    <xf numFmtId="0" fontId="67" fillId="0" borderId="19" xfId="0" applyFont="1" applyBorder="1" applyAlignment="1">
      <alignment vertical="center"/>
    </xf>
    <xf numFmtId="0" fontId="2" fillId="0" borderId="13" xfId="0" applyFont="1" applyBorder="1" applyAlignment="1">
      <alignment vertical="center"/>
    </xf>
    <xf numFmtId="0" fontId="2" fillId="0" borderId="19" xfId="0" applyFont="1" applyBorder="1" applyAlignment="1">
      <alignment vertical="center"/>
    </xf>
    <xf numFmtId="0" fontId="2" fillId="0" borderId="34" xfId="0" applyFont="1" applyBorder="1" applyAlignment="1">
      <alignment horizontal="center" vertical="center"/>
    </xf>
    <xf numFmtId="0" fontId="2" fillId="0" borderId="34" xfId="0" applyFont="1" applyBorder="1" applyAlignment="1">
      <alignment vertical="center"/>
    </xf>
    <xf numFmtId="0" fontId="2" fillId="0" borderId="0" xfId="0" applyFont="1" applyAlignment="1">
      <alignment horizontal="center" vertical="center"/>
    </xf>
    <xf numFmtId="0" fontId="2" fillId="0" borderId="0" xfId="0" applyFont="1" applyAlignment="1">
      <alignment vertical="center"/>
    </xf>
    <xf numFmtId="0" fontId="2" fillId="0" borderId="1" xfId="0" applyFont="1" applyBorder="1" applyAlignment="1">
      <alignment horizontal="left" vertical="top" wrapText="1"/>
    </xf>
    <xf numFmtId="0" fontId="69" fillId="0" borderId="19" xfId="0" applyFont="1" applyBorder="1" applyAlignment="1">
      <alignment vertical="center"/>
    </xf>
    <xf numFmtId="0" fontId="50" fillId="0" borderId="0" xfId="0" applyFont="1"/>
    <xf numFmtId="0" fontId="50" fillId="0" borderId="19" xfId="0" applyFont="1" applyBorder="1" applyAlignment="1">
      <alignment vertical="center"/>
    </xf>
    <xf numFmtId="0" fontId="50" fillId="0" borderId="0" xfId="0" applyFont="1" applyAlignment="1">
      <alignment horizontal="left" vertical="center"/>
    </xf>
    <xf numFmtId="0" fontId="50" fillId="0" borderId="1" xfId="0" applyFont="1" applyBorder="1"/>
    <xf numFmtId="0" fontId="39" fillId="10" borderId="22" xfId="0" applyFont="1" applyFill="1" applyBorder="1" applyAlignment="1">
      <alignment horizontal="left" vertical="center"/>
    </xf>
    <xf numFmtId="0" fontId="39" fillId="10" borderId="22" xfId="0" applyFont="1" applyFill="1" applyBorder="1" applyAlignment="1">
      <alignment vertical="center" wrapText="1"/>
    </xf>
    <xf numFmtId="0" fontId="40" fillId="0" borderId="1" xfId="0" applyFont="1" applyBorder="1" applyAlignment="1">
      <alignment horizontal="center"/>
    </xf>
    <xf numFmtId="0" fontId="40" fillId="10" borderId="22" xfId="0" applyFont="1" applyFill="1" applyBorder="1" applyAlignment="1">
      <alignment vertical="center" wrapText="1"/>
    </xf>
    <xf numFmtId="0" fontId="43" fillId="11" borderId="32" xfId="0" applyFont="1" applyFill="1" applyBorder="1" applyAlignment="1">
      <alignment horizontal="left" vertical="center" wrapText="1" readingOrder="1"/>
    </xf>
    <xf numFmtId="0" fontId="43" fillId="11" borderId="9" xfId="0" applyFont="1" applyFill="1" applyBorder="1" applyAlignment="1">
      <alignment horizontal="left" vertical="center" wrapText="1" readingOrder="1"/>
    </xf>
    <xf numFmtId="0" fontId="9" fillId="12" borderId="1" xfId="0" applyFont="1" applyFill="1" applyBorder="1" applyAlignment="1">
      <alignment horizontal="center" vertical="center" wrapText="1"/>
    </xf>
    <xf numFmtId="0" fontId="9" fillId="12" borderId="35" xfId="0" applyFont="1" applyFill="1" applyBorder="1" applyAlignment="1">
      <alignment horizontal="center" vertical="center" wrapText="1"/>
    </xf>
    <xf numFmtId="0" fontId="10" fillId="0" borderId="35" xfId="0" applyFont="1" applyBorder="1" applyAlignment="1">
      <alignment horizontal="center" vertical="center" wrapText="1"/>
    </xf>
    <xf numFmtId="0" fontId="10" fillId="0" borderId="35" xfId="0" applyFont="1" applyBorder="1" applyAlignment="1">
      <alignment vertical="center" wrapText="1"/>
    </xf>
    <xf numFmtId="0" fontId="9" fillId="0" borderId="35" xfId="0" applyFont="1" applyBorder="1" applyAlignment="1">
      <alignment horizontal="center" vertical="center" wrapText="1"/>
    </xf>
    <xf numFmtId="0" fontId="13" fillId="0" borderId="35" xfId="0" applyFont="1" applyBorder="1" applyAlignment="1">
      <alignment vertical="center" wrapText="1"/>
    </xf>
    <xf numFmtId="2" fontId="10" fillId="0" borderId="35" xfId="0" applyNumberFormat="1" applyFont="1" applyBorder="1" applyAlignment="1">
      <alignment horizontal="center" vertical="center" wrapText="1"/>
    </xf>
    <xf numFmtId="0" fontId="13" fillId="0" borderId="35" xfId="0" applyFont="1" applyBorder="1" applyAlignment="1">
      <alignment horizontal="center" vertical="center" wrapText="1"/>
    </xf>
    <xf numFmtId="2" fontId="13" fillId="0" borderId="35" xfId="0" applyNumberFormat="1" applyFont="1" applyBorder="1" applyAlignment="1">
      <alignment horizontal="center" vertical="center" wrapText="1"/>
    </xf>
    <xf numFmtId="0" fontId="13" fillId="0" borderId="35" xfId="0" applyFont="1" applyBorder="1" applyAlignment="1">
      <alignment horizontal="left" vertical="center" wrapText="1"/>
    </xf>
    <xf numFmtId="0" fontId="13" fillId="2" borderId="35" xfId="0" applyFont="1" applyFill="1" applyBorder="1" applyAlignment="1">
      <alignment horizontal="center" vertical="center" wrapText="1"/>
    </xf>
    <xf numFmtId="0" fontId="17" fillId="12" borderId="1" xfId="0" applyFont="1" applyFill="1" applyBorder="1"/>
    <xf numFmtId="0" fontId="17" fillId="12" borderId="1" xfId="0" applyFont="1" applyFill="1" applyBorder="1" applyAlignment="1">
      <alignment wrapText="1"/>
    </xf>
    <xf numFmtId="0" fontId="11" fillId="12" borderId="1" xfId="0" applyFont="1" applyFill="1" applyBorder="1" applyAlignment="1">
      <alignment vertical="center" wrapText="1"/>
    </xf>
    <xf numFmtId="0" fontId="11" fillId="12" borderId="1" xfId="0" applyFont="1" applyFill="1" applyBorder="1" applyAlignment="1">
      <alignment horizontal="right" vertical="center" wrapText="1"/>
    </xf>
    <xf numFmtId="164" fontId="11" fillId="12" borderId="1" xfId="1" applyFont="1" applyFill="1" applyBorder="1" applyAlignment="1">
      <alignment horizontal="center" vertical="center" wrapText="1"/>
    </xf>
    <xf numFmtId="0" fontId="11" fillId="0" borderId="0" xfId="0" applyFont="1" applyAlignment="1">
      <alignment vertical="center"/>
    </xf>
    <xf numFmtId="0" fontId="11" fillId="0" borderId="6" xfId="0" applyFont="1" applyBorder="1" applyAlignment="1">
      <alignment vertical="center"/>
    </xf>
    <xf numFmtId="0" fontId="1" fillId="12" borderId="1" xfId="0" applyFont="1" applyFill="1" applyBorder="1" applyAlignment="1">
      <alignment horizontal="center" vertical="top" wrapText="1"/>
    </xf>
    <xf numFmtId="0" fontId="1" fillId="12" borderId="1" xfId="0" applyFont="1" applyFill="1" applyBorder="1" applyAlignment="1">
      <alignment vertical="top" wrapText="1"/>
    </xf>
    <xf numFmtId="0" fontId="1" fillId="12" borderId="1" xfId="0" applyFont="1" applyFill="1" applyBorder="1" applyAlignment="1">
      <alignment horizontal="right" vertical="top" wrapText="1"/>
    </xf>
    <xf numFmtId="164" fontId="1" fillId="12" borderId="1" xfId="1" applyFont="1" applyFill="1" applyBorder="1" applyAlignment="1">
      <alignment vertical="top" wrapText="1"/>
    </xf>
    <xf numFmtId="0" fontId="2" fillId="0" borderId="9" xfId="0" applyFont="1" applyBorder="1"/>
    <xf numFmtId="0" fontId="1" fillId="0" borderId="9" xfId="0" applyFont="1" applyBorder="1" applyAlignment="1">
      <alignment vertical="top" wrapText="1"/>
    </xf>
    <xf numFmtId="0" fontId="50" fillId="0" borderId="9" xfId="0" applyFont="1" applyBorder="1"/>
    <xf numFmtId="0" fontId="50" fillId="0" borderId="38" xfId="0" applyFont="1" applyBorder="1"/>
    <xf numFmtId="0" fontId="50" fillId="0" borderId="40" xfId="0" applyFont="1" applyBorder="1"/>
    <xf numFmtId="0" fontId="50" fillId="0" borderId="43" xfId="0" applyFont="1" applyBorder="1"/>
    <xf numFmtId="0" fontId="2" fillId="0" borderId="37" xfId="0" applyFont="1" applyBorder="1" applyAlignment="1">
      <alignment vertical="top" wrapText="1"/>
    </xf>
    <xf numFmtId="0" fontId="2" fillId="0" borderId="1" xfId="0" applyFont="1" applyBorder="1" applyAlignment="1">
      <alignment vertical="top" wrapText="1"/>
    </xf>
    <xf numFmtId="0" fontId="2" fillId="0" borderId="42" xfId="0" applyFont="1" applyBorder="1" applyAlignment="1">
      <alignment vertical="top" wrapText="1"/>
    </xf>
    <xf numFmtId="0" fontId="71" fillId="0" borderId="34" xfId="0" applyFont="1" applyBorder="1" applyAlignment="1">
      <alignment horizontal="right" vertical="center"/>
    </xf>
    <xf numFmtId="0" fontId="49" fillId="12" borderId="1" xfId="0" applyFont="1" applyFill="1" applyBorder="1" applyAlignment="1">
      <alignment horizontal="center" vertical="center"/>
    </xf>
    <xf numFmtId="0" fontId="2" fillId="13" borderId="1" xfId="0" applyFont="1" applyFill="1" applyBorder="1" applyAlignment="1">
      <alignment horizontal="center" vertical="center" wrapText="1"/>
    </xf>
    <xf numFmtId="0" fontId="2" fillId="13" borderId="1" xfId="0" applyFont="1" applyFill="1" applyBorder="1" applyAlignment="1">
      <alignment vertical="center" wrapText="1"/>
    </xf>
    <xf numFmtId="0" fontId="3" fillId="4" borderId="1" xfId="0" applyFont="1" applyFill="1" applyBorder="1"/>
    <xf numFmtId="0" fontId="2" fillId="2" borderId="1" xfId="0" applyFont="1" applyFill="1" applyBorder="1" applyAlignment="1">
      <alignment vertical="top" wrapText="1"/>
    </xf>
    <xf numFmtId="0" fontId="1" fillId="13" borderId="1" xfId="0" applyFont="1" applyFill="1" applyBorder="1" applyAlignment="1">
      <alignment vertical="center" wrapText="1"/>
    </xf>
    <xf numFmtId="0" fontId="42" fillId="4" borderId="1" xfId="0" applyFont="1" applyFill="1" applyBorder="1"/>
    <xf numFmtId="0" fontId="23" fillId="13" borderId="1" xfId="0" applyFont="1" applyFill="1" applyBorder="1" applyAlignment="1">
      <alignment wrapText="1"/>
    </xf>
    <xf numFmtId="0" fontId="2" fillId="13" borderId="1" xfId="0" applyFont="1" applyFill="1" applyBorder="1" applyAlignment="1">
      <alignment horizontal="center" wrapText="1"/>
    </xf>
    <xf numFmtId="0" fontId="23" fillId="13" borderId="1" xfId="0" applyFont="1" applyFill="1" applyBorder="1" applyAlignment="1">
      <alignment vertical="center" wrapText="1"/>
    </xf>
    <xf numFmtId="0" fontId="42" fillId="13" borderId="1" xfId="0" applyFont="1" applyFill="1" applyBorder="1" applyAlignment="1">
      <alignment horizontal="center" vertical="center" wrapText="1"/>
    </xf>
    <xf numFmtId="0" fontId="42" fillId="13" borderId="1" xfId="0" applyFont="1" applyFill="1" applyBorder="1" applyAlignment="1">
      <alignment horizontal="center" vertical="top" wrapText="1"/>
    </xf>
    <xf numFmtId="0" fontId="42" fillId="13" borderId="1" xfId="0" applyFont="1" applyFill="1" applyBorder="1" applyAlignment="1">
      <alignment vertical="center" wrapText="1"/>
    </xf>
    <xf numFmtId="0" fontId="42" fillId="4" borderId="1" xfId="0" applyFont="1" applyFill="1" applyBorder="1" applyAlignment="1">
      <alignment wrapText="1"/>
    </xf>
    <xf numFmtId="0" fontId="42" fillId="4" borderId="1" xfId="0" applyFont="1" applyFill="1" applyBorder="1" applyAlignment="1">
      <alignment horizontal="center" vertical="top"/>
    </xf>
    <xf numFmtId="0" fontId="46" fillId="0" borderId="0" xfId="0" applyFont="1"/>
    <xf numFmtId="0" fontId="43" fillId="11" borderId="32" xfId="0" applyFont="1" applyFill="1" applyBorder="1" applyAlignment="1">
      <alignment vertical="center" wrapText="1" readingOrder="1"/>
    </xf>
    <xf numFmtId="0" fontId="44" fillId="0" borderId="32" xfId="2" applyFont="1" applyBorder="1" applyAlignment="1">
      <alignment vertical="center" wrapText="1" readingOrder="1"/>
    </xf>
    <xf numFmtId="0" fontId="21" fillId="0" borderId="32" xfId="2" applyBorder="1" applyAlignment="1">
      <alignment vertical="center" wrapText="1" readingOrder="1"/>
    </xf>
    <xf numFmtId="0" fontId="21" fillId="0" borderId="2" xfId="2" applyBorder="1" applyAlignment="1">
      <alignment vertical="center" wrapText="1" readingOrder="1"/>
    </xf>
    <xf numFmtId="0" fontId="21" fillId="0" borderId="2" xfId="2" applyBorder="1" applyAlignment="1">
      <alignment horizontal="left" vertical="center" wrapText="1" readingOrder="1"/>
    </xf>
    <xf numFmtId="0" fontId="21" fillId="0" borderId="1" xfId="2" applyBorder="1" applyAlignment="1">
      <alignment horizontal="left" vertical="center" wrapText="1" readingOrder="1"/>
    </xf>
    <xf numFmtId="0" fontId="1" fillId="9" borderId="1" xfId="0" applyFont="1" applyFill="1" applyBorder="1" applyAlignment="1">
      <alignment horizontal="center" vertical="center"/>
    </xf>
    <xf numFmtId="0" fontId="54" fillId="9" borderId="1" xfId="0" applyFont="1" applyFill="1" applyBorder="1" applyAlignment="1">
      <alignment vertical="center" wrapText="1"/>
    </xf>
    <xf numFmtId="0" fontId="1" fillId="9" borderId="1" xfId="0" applyFont="1" applyFill="1" applyBorder="1" applyAlignment="1">
      <alignment horizontal="center" vertical="center" wrapText="1"/>
    </xf>
    <xf numFmtId="164" fontId="1" fillId="9" borderId="1" xfId="1" applyFont="1" applyFill="1" applyBorder="1" applyAlignment="1">
      <alignment horizontal="center" vertical="center" wrapText="1"/>
    </xf>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164" fontId="2" fillId="9" borderId="1" xfId="1" applyFont="1" applyFill="1" applyBorder="1" applyAlignment="1">
      <alignment vertical="center" wrapText="1"/>
    </xf>
    <xf numFmtId="0" fontId="72" fillId="9" borderId="1" xfId="0" applyFont="1" applyFill="1" applyBorder="1" applyAlignment="1">
      <alignment horizontal="center" wrapText="1"/>
    </xf>
    <xf numFmtId="0" fontId="72" fillId="9" borderId="1" xfId="0" applyFont="1" applyFill="1" applyBorder="1" applyAlignment="1">
      <alignment wrapText="1"/>
    </xf>
    <xf numFmtId="0" fontId="1" fillId="14" borderId="1" xfId="0" applyFont="1" applyFill="1" applyBorder="1" applyAlignment="1">
      <alignment horizontal="center" vertical="top" wrapText="1"/>
    </xf>
    <xf numFmtId="0" fontId="17" fillId="9" borderId="1" xfId="0" applyFont="1" applyFill="1" applyBorder="1" applyAlignment="1">
      <alignment wrapText="1"/>
    </xf>
    <xf numFmtId="0" fontId="13" fillId="2" borderId="35" xfId="0" applyFont="1" applyFill="1" applyBorder="1" applyAlignment="1">
      <alignment horizontal="left" vertical="center" wrapText="1"/>
    </xf>
    <xf numFmtId="0" fontId="75" fillId="0" borderId="24" xfId="0" applyFont="1" applyBorder="1" applyAlignment="1">
      <alignment horizontal="center" vertical="center" wrapText="1"/>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45" fillId="0" borderId="9" xfId="0" applyFont="1" applyBorder="1" applyAlignment="1">
      <alignment vertical="center" readingOrder="1"/>
    </xf>
    <xf numFmtId="0" fontId="45" fillId="0" borderId="10" xfId="0" applyFont="1" applyBorder="1" applyAlignment="1">
      <alignment vertical="center" readingOrder="1"/>
    </xf>
    <xf numFmtId="0" fontId="45" fillId="0" borderId="9" xfId="0" applyFont="1" applyBorder="1" applyAlignment="1">
      <alignment horizontal="center" vertical="center" wrapText="1" readingOrder="1"/>
    </xf>
    <xf numFmtId="0" fontId="45" fillId="0" borderId="10" xfId="0" applyFont="1" applyBorder="1" applyAlignment="1">
      <alignment horizontal="center" vertical="center" wrapText="1" readingOrder="1"/>
    </xf>
    <xf numFmtId="0" fontId="21" fillId="0" borderId="9" xfId="2" applyBorder="1" applyAlignment="1">
      <alignment horizontal="center" vertical="center" wrapText="1" readingOrder="1"/>
    </xf>
    <xf numFmtId="0" fontId="21" fillId="0" borderId="10" xfId="2" applyBorder="1" applyAlignment="1">
      <alignment horizontal="center" vertical="center" wrapText="1" readingOrder="1"/>
    </xf>
    <xf numFmtId="0" fontId="21" fillId="0" borderId="9" xfId="2" applyBorder="1" applyAlignment="1">
      <alignment horizontal="left" vertical="center" wrapText="1" readingOrder="1"/>
    </xf>
    <xf numFmtId="0" fontId="21" fillId="0" borderId="10" xfId="2" applyBorder="1" applyAlignment="1">
      <alignment horizontal="left" vertical="center" wrapText="1" readingOrder="1"/>
    </xf>
    <xf numFmtId="0" fontId="15" fillId="0" borderId="0" xfId="0" applyFont="1" applyAlignment="1">
      <alignment horizontal="center" vertical="center"/>
    </xf>
    <xf numFmtId="0" fontId="15" fillId="0" borderId="0" xfId="0" applyFont="1" applyAlignment="1">
      <alignment horizontal="center" vertical="center" wrapText="1"/>
    </xf>
    <xf numFmtId="0" fontId="9" fillId="0" borderId="0" xfId="0" applyFont="1" applyAlignment="1">
      <alignment horizontal="left" vertical="center" wrapText="1"/>
    </xf>
    <xf numFmtId="0" fontId="9" fillId="0" borderId="35" xfId="0" applyFont="1" applyBorder="1" applyAlignment="1">
      <alignment horizontal="left" vertical="top" wrapText="1"/>
    </xf>
    <xf numFmtId="0" fontId="14" fillId="0" borderId="0" xfId="0" applyFont="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top"/>
    </xf>
    <xf numFmtId="0" fontId="14" fillId="0" borderId="8" xfId="0" applyFont="1" applyBorder="1" applyAlignment="1">
      <alignment horizontal="center" vertical="top"/>
    </xf>
    <xf numFmtId="0" fontId="36" fillId="12" borderId="0" xfId="0" applyFont="1" applyFill="1" applyAlignment="1">
      <alignment horizontal="center"/>
    </xf>
    <xf numFmtId="0" fontId="11" fillId="0" borderId="0" xfId="0" applyFont="1" applyAlignment="1">
      <alignment horizontal="center" vertical="center"/>
    </xf>
    <xf numFmtId="0" fontId="11" fillId="0" borderId="6" xfId="0" applyFont="1" applyBorder="1" applyAlignment="1">
      <alignment horizontal="center" vertical="center"/>
    </xf>
    <xf numFmtId="0" fontId="8" fillId="0" borderId="0" xfId="0" applyFont="1" applyAlignment="1">
      <alignment horizontal="center" vertical="center"/>
    </xf>
    <xf numFmtId="0" fontId="16" fillId="0" borderId="6" xfId="0" applyFont="1" applyBorder="1" applyAlignment="1">
      <alignment horizontal="center" vertical="center" wrapText="1"/>
    </xf>
    <xf numFmtId="0" fontId="2" fillId="0" borderId="2"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50" fillId="0" borderId="2" xfId="0" applyFont="1" applyBorder="1" applyAlignment="1">
      <alignment horizontal="left" wrapText="1"/>
    </xf>
    <xf numFmtId="0" fontId="50" fillId="0" borderId="4" xfId="0" applyFont="1" applyBorder="1" applyAlignment="1">
      <alignment horizontal="left" wrapText="1"/>
    </xf>
    <xf numFmtId="0" fontId="50" fillId="0" borderId="5" xfId="0" applyFont="1" applyBorder="1" applyAlignment="1">
      <alignment horizontal="left" wrapText="1"/>
    </xf>
    <xf numFmtId="0" fontId="49" fillId="12" borderId="1" xfId="0" applyFont="1" applyFill="1" applyBorder="1" applyAlignment="1">
      <alignment wrapText="1"/>
    </xf>
    <xf numFmtId="0" fontId="50" fillId="0" borderId="1" xfId="0" applyFont="1" applyBorder="1" applyAlignment="1">
      <alignment wrapText="1"/>
    </xf>
    <xf numFmtId="0" fontId="2" fillId="12" borderId="2" xfId="0" applyFont="1" applyFill="1" applyBorder="1" applyAlignment="1">
      <alignment horizontal="center"/>
    </xf>
    <xf numFmtId="0" fontId="2" fillId="12" borderId="4" xfId="0" applyFont="1" applyFill="1" applyBorder="1" applyAlignment="1">
      <alignment horizontal="center"/>
    </xf>
    <xf numFmtId="0" fontId="2" fillId="12" borderId="5" xfId="0" applyFont="1" applyFill="1" applyBorder="1" applyAlignment="1">
      <alignment horizontal="center"/>
    </xf>
    <xf numFmtId="0" fontId="1" fillId="4" borderId="1" xfId="0" applyFont="1" applyFill="1" applyBorder="1" applyAlignment="1">
      <alignment horizontal="center" vertical="center" wrapText="1"/>
    </xf>
    <xf numFmtId="0" fontId="16" fillId="0" borderId="0" xfId="0" applyFont="1" applyAlignment="1">
      <alignment horizontal="lef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164" fontId="5" fillId="0" borderId="1" xfId="1" applyFont="1" applyFill="1" applyBorder="1" applyAlignment="1">
      <alignment horizontal="center" vertical="top" wrapText="1"/>
    </xf>
    <xf numFmtId="0" fontId="1" fillId="4" borderId="2"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5" xfId="0" applyFont="1" applyFill="1" applyBorder="1" applyAlignment="1">
      <alignment horizontal="center" vertical="center" wrapText="1"/>
    </xf>
    <xf numFmtId="164" fontId="5" fillId="2" borderId="1" xfId="1" applyFont="1" applyFill="1" applyBorder="1" applyAlignment="1">
      <alignment horizontal="center" vertical="top" wrapText="1"/>
    </xf>
    <xf numFmtId="0" fontId="50" fillId="2" borderId="1" xfId="0" applyFont="1" applyFill="1" applyBorder="1" applyAlignment="1">
      <alignment wrapText="1"/>
    </xf>
    <xf numFmtId="0" fontId="16" fillId="0" borderId="0" xfId="0" applyFont="1" applyAlignment="1">
      <alignment horizontal="center" vertical="center"/>
    </xf>
    <xf numFmtId="0" fontId="74" fillId="0" borderId="0" xfId="0" applyFont="1" applyAlignment="1">
      <alignment horizontal="left" vertical="center" wrapText="1" indent="1"/>
    </xf>
    <xf numFmtId="0" fontId="17" fillId="4" borderId="1" xfId="0" applyFont="1" applyFill="1" applyBorder="1" applyAlignment="1">
      <alignment horizontal="center"/>
    </xf>
    <xf numFmtId="0" fontId="42" fillId="4" borderId="1" xfId="0" applyFont="1" applyFill="1" applyBorder="1" applyAlignment="1">
      <alignment horizontal="right" wrapText="1"/>
    </xf>
    <xf numFmtId="0" fontId="1" fillId="13" borderId="33" xfId="0" applyFont="1" applyFill="1" applyBorder="1" applyAlignment="1">
      <alignment horizontal="center" vertical="top" wrapText="1"/>
    </xf>
    <xf numFmtId="0" fontId="1" fillId="13" borderId="0" xfId="0" applyFont="1" applyFill="1" applyAlignment="1">
      <alignment horizontal="center" vertical="top" wrapText="1"/>
    </xf>
    <xf numFmtId="0" fontId="73" fillId="13" borderId="11" xfId="0" applyFont="1" applyFill="1" applyBorder="1" applyAlignment="1">
      <alignment vertical="center" wrapText="1"/>
    </xf>
    <xf numFmtId="0" fontId="40" fillId="4" borderId="1" xfId="0" applyFont="1" applyFill="1" applyBorder="1"/>
    <xf numFmtId="0" fontId="40" fillId="0" borderId="1" xfId="0" applyFont="1" applyBorder="1" applyAlignment="1">
      <alignment wrapText="1"/>
    </xf>
    <xf numFmtId="0" fontId="40" fillId="10" borderId="33" xfId="0" applyFont="1" applyFill="1" applyBorder="1" applyAlignment="1">
      <alignment vertical="center" wrapText="1"/>
    </xf>
    <xf numFmtId="0" fontId="40" fillId="10" borderId="0" xfId="0" applyFont="1" applyFill="1" applyAlignment="1">
      <alignment vertical="center" wrapText="1"/>
    </xf>
    <xf numFmtId="0" fontId="40" fillId="4" borderId="1" xfId="0" applyFont="1" applyFill="1" applyBorder="1" applyAlignment="1">
      <alignment vertical="center" wrapText="1"/>
    </xf>
    <xf numFmtId="0" fontId="40" fillId="0" borderId="1" xfId="0" applyFont="1" applyBorder="1"/>
    <xf numFmtId="0" fontId="40" fillId="0" borderId="1" xfId="0" applyFont="1" applyBorder="1" applyAlignment="1">
      <alignment vertical="center" wrapText="1"/>
    </xf>
    <xf numFmtId="0" fontId="39" fillId="10" borderId="33" xfId="0" applyFont="1" applyFill="1" applyBorder="1" applyAlignment="1">
      <alignment vertical="center" wrapText="1"/>
    </xf>
    <xf numFmtId="0" fontId="39" fillId="10" borderId="0" xfId="0" applyFont="1" applyFill="1" applyAlignment="1">
      <alignment vertical="center" wrapText="1"/>
    </xf>
    <xf numFmtId="0" fontId="66" fillId="0" borderId="1" xfId="0" applyFont="1" applyBorder="1" applyAlignment="1">
      <alignment vertical="center" wrapText="1"/>
    </xf>
    <xf numFmtId="0" fontId="40" fillId="0" borderId="1" xfId="0" applyFont="1" applyBorder="1" applyAlignment="1">
      <alignment vertical="top" wrapText="1"/>
    </xf>
    <xf numFmtId="0" fontId="39" fillId="0" borderId="0" xfId="0" applyFont="1" applyAlignment="1">
      <alignment horizontal="center" vertical="center"/>
    </xf>
    <xf numFmtId="0" fontId="40" fillId="10" borderId="0" xfId="0" applyFont="1" applyFill="1"/>
    <xf numFmtId="0" fontId="68" fillId="10" borderId="20" xfId="0" applyFont="1" applyFill="1" applyBorder="1" applyAlignment="1">
      <alignment horizontal="left" vertical="center"/>
    </xf>
    <xf numFmtId="0" fontId="68" fillId="10" borderId="21" xfId="0" applyFont="1" applyFill="1" applyBorder="1" applyAlignment="1">
      <alignment horizontal="left" vertical="center"/>
    </xf>
    <xf numFmtId="0" fontId="68" fillId="10" borderId="6" xfId="0" applyFont="1" applyFill="1" applyBorder="1" applyAlignment="1">
      <alignment horizontal="left" vertical="center"/>
    </xf>
    <xf numFmtId="0" fontId="68" fillId="3" borderId="10" xfId="0" applyFont="1" applyFill="1" applyBorder="1" applyAlignment="1">
      <alignment horizontal="center" vertical="center"/>
    </xf>
    <xf numFmtId="0" fontId="9" fillId="0" borderId="0" xfId="0" applyFont="1" applyAlignment="1">
      <alignment horizontal="center" vertical="center"/>
    </xf>
    <xf numFmtId="0" fontId="70" fillId="0" borderId="0" xfId="0" applyFont="1" applyAlignment="1">
      <alignment horizontal="center" vertical="center"/>
    </xf>
    <xf numFmtId="0" fontId="1" fillId="0" borderId="36" xfId="0" applyFont="1" applyBorder="1" applyAlignment="1">
      <alignment horizontal="center" vertical="center" textRotation="90"/>
    </xf>
    <xf numFmtId="0" fontId="1" fillId="0" borderId="39" xfId="0" applyFont="1" applyBorder="1" applyAlignment="1">
      <alignment horizontal="center" vertical="center" textRotation="90"/>
    </xf>
    <xf numFmtId="0" fontId="1" fillId="0" borderId="41" xfId="0" applyFont="1" applyBorder="1" applyAlignment="1">
      <alignment horizontal="center" vertical="center" textRotation="90"/>
    </xf>
    <xf numFmtId="0" fontId="15" fillId="0" borderId="6" xfId="0" applyFont="1" applyBorder="1" applyAlignment="1">
      <alignment horizontal="center" vertical="center" wrapText="1"/>
    </xf>
    <xf numFmtId="0" fontId="18" fillId="0" borderId="0" xfId="0" applyFont="1" applyAlignment="1">
      <alignment horizontal="center"/>
    </xf>
    <xf numFmtId="0" fontId="34" fillId="0" borderId="9" xfId="0" applyFont="1" applyBorder="1" applyAlignment="1">
      <alignment horizontal="center" vertical="top" wrapText="1"/>
    </xf>
    <xf numFmtId="0" fontId="34" fillId="0" borderId="22" xfId="0" applyFont="1" applyBorder="1" applyAlignment="1">
      <alignment horizontal="center" vertical="top" wrapText="1"/>
    </xf>
    <xf numFmtId="0" fontId="34" fillId="0" borderId="10" xfId="0" applyFont="1" applyBorder="1" applyAlignment="1">
      <alignment horizontal="center" vertical="top" wrapText="1"/>
    </xf>
    <xf numFmtId="0" fontId="34" fillId="0" borderId="1" xfId="0" applyFont="1" applyBorder="1" applyAlignment="1">
      <alignment horizontal="center" vertical="top" wrapText="1"/>
    </xf>
    <xf numFmtId="0" fontId="15" fillId="0" borderId="6" xfId="0" applyFont="1" applyBorder="1" applyAlignment="1">
      <alignment horizontal="center" vertical="center"/>
    </xf>
    <xf numFmtId="0" fontId="28" fillId="0" borderId="1" xfId="0" applyFont="1" applyBorder="1" applyAlignment="1">
      <alignment horizontal="left" vertical="top" wrapText="1" readingOrder="1"/>
    </xf>
    <xf numFmtId="0" fontId="33" fillId="0" borderId="1" xfId="0" applyFont="1" applyBorder="1" applyAlignment="1">
      <alignment vertical="top" wrapText="1"/>
    </xf>
    <xf numFmtId="0" fontId="34" fillId="0" borderId="1" xfId="0" applyFont="1" applyBorder="1" applyAlignment="1">
      <alignment horizontal="center" vertical="top"/>
    </xf>
    <xf numFmtId="0" fontId="35" fillId="3" borderId="2" xfId="0" applyFont="1" applyFill="1" applyBorder="1" applyAlignment="1">
      <alignment horizontal="center" vertical="top" wrapText="1"/>
    </xf>
    <xf numFmtId="0" fontId="35" fillId="3" borderId="4" xfId="0" applyFont="1" applyFill="1" applyBorder="1" applyAlignment="1">
      <alignment horizontal="center" vertical="top" wrapText="1"/>
    </xf>
    <xf numFmtId="0" fontId="35" fillId="3" borderId="5" xfId="0" applyFont="1" applyFill="1" applyBorder="1" applyAlignment="1">
      <alignment horizontal="center" vertical="top" wrapText="1"/>
    </xf>
    <xf numFmtId="0" fontId="24" fillId="0" borderId="2" xfId="0" applyFont="1" applyBorder="1" applyAlignment="1">
      <alignment horizontal="center" vertical="top" wrapText="1"/>
    </xf>
    <xf numFmtId="0" fontId="24" fillId="0" borderId="4" xfId="0" applyFont="1" applyBorder="1" applyAlignment="1">
      <alignment horizontal="center" vertical="top" wrapText="1"/>
    </xf>
    <xf numFmtId="0" fontId="24" fillId="0" borderId="5" xfId="0" applyFont="1" applyBorder="1" applyAlignment="1">
      <alignment horizontal="center" vertical="top" wrapText="1"/>
    </xf>
    <xf numFmtId="0" fontId="28" fillId="0" borderId="9" xfId="0" applyFont="1" applyBorder="1" applyAlignment="1">
      <alignment horizontal="left" vertical="top" wrapText="1" readingOrder="1"/>
    </xf>
    <xf numFmtId="0" fontId="28" fillId="0" borderId="22" xfId="0" applyFont="1" applyBorder="1" applyAlignment="1">
      <alignment horizontal="left" vertical="top" wrapText="1" readingOrder="1"/>
    </xf>
    <xf numFmtId="0" fontId="28" fillId="0" borderId="10" xfId="0" applyFont="1" applyBorder="1" applyAlignment="1">
      <alignment horizontal="left" vertical="top" wrapText="1" readingOrder="1"/>
    </xf>
    <xf numFmtId="0" fontId="27" fillId="0" borderId="2" xfId="0" applyFont="1" applyBorder="1" applyAlignment="1">
      <alignment horizontal="left" vertical="top" wrapText="1"/>
    </xf>
    <xf numFmtId="0" fontId="27" fillId="0" borderId="4" xfId="0" applyFont="1" applyBorder="1" applyAlignment="1">
      <alignment horizontal="left" vertical="top" wrapText="1"/>
    </xf>
    <xf numFmtId="0" fontId="27" fillId="0" borderId="5" xfId="0" applyFont="1" applyBorder="1" applyAlignment="1">
      <alignment horizontal="left" vertical="top" wrapText="1"/>
    </xf>
    <xf numFmtId="0" fontId="34" fillId="0" borderId="2" xfId="0" applyFont="1" applyBorder="1" applyAlignment="1">
      <alignment horizontal="center" vertical="top" wrapText="1"/>
    </xf>
    <xf numFmtId="0" fontId="34" fillId="0" borderId="4" xfId="0" applyFont="1" applyBorder="1" applyAlignment="1">
      <alignment horizontal="center" vertical="top" wrapText="1"/>
    </xf>
    <xf numFmtId="0" fontId="34" fillId="0" borderId="5" xfId="0" applyFont="1" applyBorder="1" applyAlignment="1">
      <alignment horizontal="center" vertical="top" wrapText="1"/>
    </xf>
  </cellXfs>
  <cellStyles count="3">
    <cellStyle name="Comma" xfId="1" builtinId="3"/>
    <cellStyle name="Hyperlink" xfId="2"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177247</xdr:colOff>
      <xdr:row>0</xdr:row>
      <xdr:rowOff>63361</xdr:rowOff>
    </xdr:from>
    <xdr:to>
      <xdr:col>3</xdr:col>
      <xdr:colOff>942561</xdr:colOff>
      <xdr:row>3</xdr:row>
      <xdr:rowOff>50999</xdr:rowOff>
    </xdr:to>
    <xdr:pic>
      <xdr:nvPicPr>
        <xdr:cNvPr id="2" name="Picture 1">
          <a:extLst>
            <a:ext uri="{FF2B5EF4-FFF2-40B4-BE49-F238E27FC236}">
              <a16:creationId xmlns:a16="http://schemas.microsoft.com/office/drawing/2014/main" id="{EE052C5C-404A-71D3-4544-DB1EEC8CEFCB}"/>
            </a:ext>
          </a:extLst>
        </xdr:cNvPr>
        <xdr:cNvPicPr>
          <a:picLocks noChangeAspect="1"/>
        </xdr:cNvPicPr>
      </xdr:nvPicPr>
      <xdr:blipFill rotWithShape="1">
        <a:blip xmlns:r="http://schemas.openxmlformats.org/officeDocument/2006/relationships" r:embed="rId1">
          <a:duotone>
            <a:prstClr val="black"/>
            <a:schemeClr val="accent2">
              <a:tint val="45000"/>
              <a:satMod val="400000"/>
            </a:schemeClr>
          </a:duotone>
        </a:blip>
        <a:srcRect l="7539"/>
        <a:stretch>
          <a:fillRect/>
        </a:stretch>
      </xdr:blipFill>
      <xdr:spPr>
        <a:xfrm>
          <a:off x="2057399" y="63361"/>
          <a:ext cx="1378227" cy="559138"/>
        </a:xfrm>
        <a:prstGeom prst="roundRect">
          <a:avLst>
            <a:gd name="adj" fmla="val 4167"/>
          </a:avLst>
        </a:prstGeom>
        <a:solidFill>
          <a:srgbClr val="FFFFFF"/>
        </a:solidFill>
        <a:ln w="76200" cap="sq">
          <a:solidFill>
            <a:srgbClr val="292929"/>
          </a:solidFill>
          <a:miter lim="800000"/>
        </a:ln>
        <a:effectLst>
          <a:reflection blurRad="12700" stA="28000" endPos="28000" dist="5000" dir="5400000" sy="-100000" algn="bl" rotWithShape="0"/>
        </a:effectLst>
        <a:scene3d>
          <a:camera prst="orthographicFront"/>
          <a:lightRig rig="threePt" dir="t">
            <a:rot lat="0" lon="0" rev="2700000"/>
          </a:lightRig>
        </a:scene3d>
        <a:sp3d>
          <a:bevelT h="38100"/>
          <a:contourClr>
            <a:srgbClr val="C0C0C0"/>
          </a:contourClr>
        </a:sp3d>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1127126</xdr:colOff>
      <xdr:row>1</xdr:row>
      <xdr:rowOff>139621</xdr:rowOff>
    </xdr:from>
    <xdr:to>
      <xdr:col>3</xdr:col>
      <xdr:colOff>1108076</xdr:colOff>
      <xdr:row>2</xdr:row>
      <xdr:rowOff>396875</xdr:rowOff>
    </xdr:to>
    <xdr:pic>
      <xdr:nvPicPr>
        <xdr:cNvPr id="3" name="Picture 2">
          <a:extLst>
            <a:ext uri="{FF2B5EF4-FFF2-40B4-BE49-F238E27FC236}">
              <a16:creationId xmlns:a16="http://schemas.microsoft.com/office/drawing/2014/main" id="{4F4F59D8-41A8-4915-8C2E-EA041B7E002B}"/>
            </a:ext>
          </a:extLst>
        </xdr:cNvPr>
        <xdr:cNvPicPr>
          <a:picLocks noChangeAspect="1"/>
        </xdr:cNvPicPr>
      </xdr:nvPicPr>
      <xdr:blipFill rotWithShape="1">
        <a:blip xmlns:r="http://schemas.openxmlformats.org/officeDocument/2006/relationships" r:embed="rId1"/>
        <a:srcRect l="7539"/>
        <a:stretch>
          <a:fillRect/>
        </a:stretch>
      </xdr:blipFill>
      <xdr:spPr>
        <a:xfrm>
          <a:off x="1809751" y="330121"/>
          <a:ext cx="1758950" cy="717629"/>
        </a:xfrm>
        <a:prstGeom prst="roundRect">
          <a:avLst>
            <a:gd name="adj" fmla="val 4167"/>
          </a:avLst>
        </a:prstGeom>
        <a:solidFill>
          <a:srgbClr val="FFFFFF"/>
        </a:solidFill>
        <a:ln w="76200" cap="sq">
          <a:solidFill>
            <a:srgbClr val="292929"/>
          </a:solidFill>
          <a:miter lim="800000"/>
        </a:ln>
        <a:effectLst>
          <a:reflection blurRad="12700" stA="28000" endPos="28000" dist="5000" dir="5400000" sy="-100000" algn="bl" rotWithShape="0"/>
        </a:effectLst>
        <a:scene3d>
          <a:camera prst="orthographicFront"/>
          <a:lightRig rig="threePt" dir="t">
            <a:rot lat="0" lon="0" rev="2700000"/>
          </a:lightRig>
        </a:scene3d>
        <a:sp3d>
          <a:bevelT h="38100"/>
          <a:contourClr>
            <a:srgbClr val="C0C0C0"/>
          </a:contourClr>
        </a:sp3d>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787403-F795-4AAD-8D7B-BE4D4A84E3ED}">
  <sheetPr codeName="Sheet5"/>
  <dimension ref="A1:G36"/>
  <sheetViews>
    <sheetView tabSelected="1" view="pageBreakPreview" zoomScaleNormal="145" zoomScaleSheetLayoutView="100" workbookViewId="0">
      <selection sqref="A1:G32"/>
    </sheetView>
  </sheetViews>
  <sheetFormatPr defaultRowHeight="15"/>
  <cols>
    <col min="1" max="1" width="19" customWidth="1"/>
    <col min="4" max="5" width="15.28515625" customWidth="1"/>
  </cols>
  <sheetData>
    <row r="1" spans="1:7">
      <c r="A1" s="349" t="s">
        <v>1616</v>
      </c>
      <c r="B1" s="350"/>
      <c r="C1" s="350"/>
      <c r="D1" s="350"/>
      <c r="E1" s="350"/>
      <c r="F1" s="350"/>
      <c r="G1" s="351"/>
    </row>
    <row r="2" spans="1:7">
      <c r="A2" s="352"/>
      <c r="B2" s="353"/>
      <c r="C2" s="353"/>
      <c r="D2" s="353"/>
      <c r="E2" s="353"/>
      <c r="F2" s="353"/>
      <c r="G2" s="354"/>
    </row>
    <row r="3" spans="1:7">
      <c r="A3" s="352"/>
      <c r="B3" s="353"/>
      <c r="C3" s="353"/>
      <c r="D3" s="353"/>
      <c r="E3" s="353"/>
      <c r="F3" s="353"/>
      <c r="G3" s="354"/>
    </row>
    <row r="4" spans="1:7">
      <c r="A4" s="352"/>
      <c r="B4" s="353"/>
      <c r="C4" s="353"/>
      <c r="D4" s="353"/>
      <c r="E4" s="353"/>
      <c r="F4" s="353"/>
      <c r="G4" s="354"/>
    </row>
    <row r="5" spans="1:7">
      <c r="A5" s="352"/>
      <c r="B5" s="353"/>
      <c r="C5" s="353"/>
      <c r="D5" s="353"/>
      <c r="E5" s="353"/>
      <c r="F5" s="353"/>
      <c r="G5" s="354"/>
    </row>
    <row r="6" spans="1:7">
      <c r="A6" s="352"/>
      <c r="B6" s="353"/>
      <c r="C6" s="353"/>
      <c r="D6" s="353"/>
      <c r="E6" s="353"/>
      <c r="F6" s="353"/>
      <c r="G6" s="354"/>
    </row>
    <row r="7" spans="1:7">
      <c r="A7" s="352"/>
      <c r="B7" s="353"/>
      <c r="C7" s="353"/>
      <c r="D7" s="353"/>
      <c r="E7" s="353"/>
      <c r="F7" s="353"/>
      <c r="G7" s="354"/>
    </row>
    <row r="8" spans="1:7">
      <c r="A8" s="352"/>
      <c r="B8" s="353"/>
      <c r="C8" s="353"/>
      <c r="D8" s="353"/>
      <c r="E8" s="353"/>
      <c r="F8" s="353"/>
      <c r="G8" s="354"/>
    </row>
    <row r="9" spans="1:7">
      <c r="A9" s="352"/>
      <c r="B9" s="353"/>
      <c r="C9" s="353"/>
      <c r="D9" s="353"/>
      <c r="E9" s="353"/>
      <c r="F9" s="353"/>
      <c r="G9" s="354"/>
    </row>
    <row r="10" spans="1:7">
      <c r="A10" s="352"/>
      <c r="B10" s="353"/>
      <c r="C10" s="353"/>
      <c r="D10" s="353"/>
      <c r="E10" s="353"/>
      <c r="F10" s="353"/>
      <c r="G10" s="354"/>
    </row>
    <row r="11" spans="1:7">
      <c r="A11" s="352"/>
      <c r="B11" s="353"/>
      <c r="C11" s="353"/>
      <c r="D11" s="353"/>
      <c r="E11" s="353"/>
      <c r="F11" s="353"/>
      <c r="G11" s="354"/>
    </row>
    <row r="12" spans="1:7">
      <c r="A12" s="352"/>
      <c r="B12" s="353"/>
      <c r="C12" s="353"/>
      <c r="D12" s="353"/>
      <c r="E12" s="353"/>
      <c r="F12" s="353"/>
      <c r="G12" s="354"/>
    </row>
    <row r="13" spans="1:7">
      <c r="A13" s="352"/>
      <c r="B13" s="353"/>
      <c r="C13" s="353"/>
      <c r="D13" s="353"/>
      <c r="E13" s="353"/>
      <c r="F13" s="353"/>
      <c r="G13" s="354"/>
    </row>
    <row r="14" spans="1:7">
      <c r="A14" s="352"/>
      <c r="B14" s="353"/>
      <c r="C14" s="353"/>
      <c r="D14" s="353"/>
      <c r="E14" s="353"/>
      <c r="F14" s="353"/>
      <c r="G14" s="354"/>
    </row>
    <row r="15" spans="1:7">
      <c r="A15" s="352"/>
      <c r="B15" s="353"/>
      <c r="C15" s="353"/>
      <c r="D15" s="353"/>
      <c r="E15" s="353"/>
      <c r="F15" s="353"/>
      <c r="G15" s="354"/>
    </row>
    <row r="16" spans="1:7">
      <c r="A16" s="352"/>
      <c r="B16" s="353"/>
      <c r="C16" s="353"/>
      <c r="D16" s="353"/>
      <c r="E16" s="353"/>
      <c r="F16" s="353"/>
      <c r="G16" s="354"/>
    </row>
    <row r="17" spans="1:7">
      <c r="A17" s="352"/>
      <c r="B17" s="353"/>
      <c r="C17" s="353"/>
      <c r="D17" s="353"/>
      <c r="E17" s="353"/>
      <c r="F17" s="353"/>
      <c r="G17" s="354"/>
    </row>
    <row r="18" spans="1:7">
      <c r="A18" s="352"/>
      <c r="B18" s="353"/>
      <c r="C18" s="353"/>
      <c r="D18" s="353"/>
      <c r="E18" s="353"/>
      <c r="F18" s="353"/>
      <c r="G18" s="354"/>
    </row>
    <row r="19" spans="1:7">
      <c r="A19" s="352"/>
      <c r="B19" s="353"/>
      <c r="C19" s="353"/>
      <c r="D19" s="353"/>
      <c r="E19" s="353"/>
      <c r="F19" s="353"/>
      <c r="G19" s="354"/>
    </row>
    <row r="20" spans="1:7">
      <c r="A20" s="352"/>
      <c r="B20" s="353"/>
      <c r="C20" s="353"/>
      <c r="D20" s="353"/>
      <c r="E20" s="353"/>
      <c r="F20" s="353"/>
      <c r="G20" s="354"/>
    </row>
    <row r="21" spans="1:7">
      <c r="A21" s="352"/>
      <c r="B21" s="353"/>
      <c r="C21" s="353"/>
      <c r="D21" s="353"/>
      <c r="E21" s="353"/>
      <c r="F21" s="353"/>
      <c r="G21" s="354"/>
    </row>
    <row r="22" spans="1:7">
      <c r="A22" s="352"/>
      <c r="B22" s="353"/>
      <c r="C22" s="353"/>
      <c r="D22" s="353"/>
      <c r="E22" s="353"/>
      <c r="F22" s="353"/>
      <c r="G22" s="354"/>
    </row>
    <row r="23" spans="1:7">
      <c r="A23" s="352"/>
      <c r="B23" s="353"/>
      <c r="C23" s="353"/>
      <c r="D23" s="353"/>
      <c r="E23" s="353"/>
      <c r="F23" s="353"/>
      <c r="G23" s="354"/>
    </row>
    <row r="24" spans="1:7">
      <c r="A24" s="352"/>
      <c r="B24" s="353"/>
      <c r="C24" s="353"/>
      <c r="D24" s="353"/>
      <c r="E24" s="353"/>
      <c r="F24" s="353"/>
      <c r="G24" s="354"/>
    </row>
    <row r="25" spans="1:7">
      <c r="A25" s="352"/>
      <c r="B25" s="353"/>
      <c r="C25" s="353"/>
      <c r="D25" s="353"/>
      <c r="E25" s="353"/>
      <c r="F25" s="353"/>
      <c r="G25" s="354"/>
    </row>
    <row r="26" spans="1:7">
      <c r="A26" s="352"/>
      <c r="B26" s="353"/>
      <c r="C26" s="353"/>
      <c r="D26" s="353"/>
      <c r="E26" s="353"/>
      <c r="F26" s="353"/>
      <c r="G26" s="354"/>
    </row>
    <row r="27" spans="1:7">
      <c r="A27" s="352"/>
      <c r="B27" s="353"/>
      <c r="C27" s="353"/>
      <c r="D27" s="353"/>
      <c r="E27" s="353"/>
      <c r="F27" s="353"/>
      <c r="G27" s="354"/>
    </row>
    <row r="28" spans="1:7">
      <c r="A28" s="352"/>
      <c r="B28" s="353"/>
      <c r="C28" s="353"/>
      <c r="D28" s="353"/>
      <c r="E28" s="353"/>
      <c r="F28" s="353"/>
      <c r="G28" s="354"/>
    </row>
    <row r="29" spans="1:7">
      <c r="A29" s="352"/>
      <c r="B29" s="353"/>
      <c r="C29" s="353"/>
      <c r="D29" s="353"/>
      <c r="E29" s="353"/>
      <c r="F29" s="353"/>
      <c r="G29" s="354"/>
    </row>
    <row r="30" spans="1:7">
      <c r="A30" s="352"/>
      <c r="B30" s="353"/>
      <c r="C30" s="353"/>
      <c r="D30" s="353"/>
      <c r="E30" s="353"/>
      <c r="F30" s="353"/>
      <c r="G30" s="354"/>
    </row>
    <row r="31" spans="1:7">
      <c r="A31" s="352"/>
      <c r="B31" s="353"/>
      <c r="C31" s="353"/>
      <c r="D31" s="353"/>
      <c r="E31" s="353"/>
      <c r="F31" s="353"/>
      <c r="G31" s="354"/>
    </row>
    <row r="32" spans="1:7" ht="15.75" thickBot="1">
      <c r="A32" s="355"/>
      <c r="B32" s="356"/>
      <c r="C32" s="356"/>
      <c r="D32" s="356"/>
      <c r="E32" s="356"/>
      <c r="F32" s="356"/>
      <c r="G32" s="357"/>
    </row>
    <row r="34" spans="1:1">
      <c r="A34" t="s">
        <v>1617</v>
      </c>
    </row>
    <row r="36" spans="1:1">
      <c r="A36" s="211"/>
    </row>
  </sheetData>
  <mergeCells count="1">
    <mergeCell ref="A1:G32"/>
  </mergeCells>
  <pageMargins left="0.95" right="0.22" top="0.43" bottom="0.44"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2BBB5-4222-4F2D-9018-7A2B0B0D2C1D}">
  <sheetPr codeName="Sheet13">
    <pageSetUpPr fitToPage="1"/>
  </sheetPr>
  <dimension ref="A1:R140"/>
  <sheetViews>
    <sheetView view="pageBreakPreview" topLeftCell="A29" zoomScale="85" zoomScaleNormal="95" zoomScaleSheetLayoutView="85" workbookViewId="0">
      <selection activeCell="B58" sqref="B58"/>
    </sheetView>
  </sheetViews>
  <sheetFormatPr defaultColWidth="9.140625" defaultRowHeight="15"/>
  <cols>
    <col min="1" max="1" width="9.140625" style="93"/>
    <col min="2" max="2" width="23.140625" style="30" customWidth="1"/>
    <col min="3" max="3" width="16.7109375" style="93" customWidth="1"/>
    <col min="4" max="4" width="15" style="23" customWidth="1"/>
    <col min="5" max="5" width="20.5703125" style="7" customWidth="1"/>
    <col min="6" max="14" width="12.42578125" style="7" customWidth="1"/>
    <col min="15" max="15" width="13.140625" style="7" customWidth="1"/>
    <col min="16" max="16384" width="9.140625" style="7"/>
  </cols>
  <sheetData>
    <row r="1" spans="1:9" ht="21.75">
      <c r="A1" s="377" t="s">
        <v>647</v>
      </c>
      <c r="B1" s="377"/>
      <c r="C1" s="377"/>
      <c r="D1" s="377"/>
      <c r="E1" s="377"/>
    </row>
    <row r="2" spans="1:9" ht="21.75">
      <c r="A2" s="377" t="s">
        <v>1378</v>
      </c>
      <c r="B2" s="377"/>
      <c r="C2" s="377"/>
      <c r="D2" s="377"/>
      <c r="E2" s="377"/>
    </row>
    <row r="4" spans="1:9" ht="20.25" customHeight="1">
      <c r="A4" s="378" t="s">
        <v>1532</v>
      </c>
      <c r="B4" s="378"/>
      <c r="C4" s="378"/>
      <c r="D4" s="378"/>
      <c r="E4" s="378"/>
      <c r="F4" s="378"/>
      <c r="G4" s="378"/>
      <c r="H4" s="378"/>
      <c r="I4" s="378"/>
    </row>
    <row r="5" spans="1:9" ht="15.75">
      <c r="A5" s="315" t="s">
        <v>813</v>
      </c>
      <c r="B5" s="385" t="s">
        <v>819</v>
      </c>
      <c r="C5" s="385"/>
      <c r="D5" s="385"/>
      <c r="E5" s="385"/>
      <c r="F5" s="387"/>
      <c r="G5" s="388"/>
      <c r="H5" s="388"/>
      <c r="I5" s="389"/>
    </row>
    <row r="6" spans="1:9" ht="24.75" customHeight="1">
      <c r="A6" s="228">
        <v>1</v>
      </c>
      <c r="B6" s="386" t="s">
        <v>818</v>
      </c>
      <c r="C6" s="386"/>
      <c r="D6" s="386"/>
      <c r="E6" s="386"/>
      <c r="F6" s="379"/>
      <c r="G6" s="380"/>
      <c r="H6" s="380"/>
      <c r="I6" s="381"/>
    </row>
    <row r="7" spans="1:9" ht="24.75" customHeight="1">
      <c r="A7" s="228">
        <v>2</v>
      </c>
      <c r="B7" s="386" t="s">
        <v>817</v>
      </c>
      <c r="C7" s="386"/>
      <c r="D7" s="386"/>
      <c r="E7" s="386"/>
      <c r="F7" s="379"/>
      <c r="G7" s="380"/>
      <c r="H7" s="380"/>
      <c r="I7" s="381"/>
    </row>
    <row r="8" spans="1:9" ht="24.75" customHeight="1">
      <c r="A8" s="228">
        <v>3</v>
      </c>
      <c r="B8" s="386" t="s">
        <v>816</v>
      </c>
      <c r="C8" s="386"/>
      <c r="D8" s="386"/>
      <c r="E8" s="386"/>
      <c r="F8" s="379"/>
      <c r="G8" s="380"/>
      <c r="H8" s="380"/>
      <c r="I8" s="381"/>
    </row>
    <row r="9" spans="1:9" ht="24.75" customHeight="1">
      <c r="A9" s="228">
        <v>4</v>
      </c>
      <c r="B9" s="386" t="s">
        <v>815</v>
      </c>
      <c r="C9" s="386"/>
      <c r="D9" s="386"/>
      <c r="E9" s="386"/>
      <c r="F9" s="379"/>
      <c r="G9" s="380"/>
      <c r="H9" s="380"/>
      <c r="I9" s="381"/>
    </row>
    <row r="10" spans="1:9" ht="24.75" customHeight="1">
      <c r="A10" s="228">
        <v>5</v>
      </c>
      <c r="B10" s="386" t="s">
        <v>814</v>
      </c>
      <c r="C10" s="386"/>
      <c r="D10" s="386"/>
      <c r="E10" s="386"/>
      <c r="F10" s="379"/>
      <c r="G10" s="380"/>
      <c r="H10" s="380"/>
      <c r="I10" s="381"/>
    </row>
    <row r="11" spans="1:9" ht="24.75" customHeight="1">
      <c r="A11" s="229">
        <v>6</v>
      </c>
      <c r="B11" s="386" t="s">
        <v>820</v>
      </c>
      <c r="C11" s="386"/>
      <c r="D11" s="386"/>
      <c r="E11" s="386"/>
      <c r="F11" s="379"/>
      <c r="G11" s="380"/>
      <c r="H11" s="380"/>
      <c r="I11" s="381"/>
    </row>
    <row r="12" spans="1:9" ht="30" customHeight="1">
      <c r="A12" s="229">
        <v>7</v>
      </c>
      <c r="B12" s="386" t="s">
        <v>1434</v>
      </c>
      <c r="C12" s="386"/>
      <c r="D12" s="386"/>
      <c r="E12" s="386"/>
      <c r="F12" s="144" t="s">
        <v>1392</v>
      </c>
      <c r="G12" s="145" t="s">
        <v>821</v>
      </c>
      <c r="H12" s="94" t="s">
        <v>822</v>
      </c>
      <c r="I12" s="94" t="s">
        <v>160</v>
      </c>
    </row>
    <row r="13" spans="1:9" ht="24.75" customHeight="1">
      <c r="A13" s="230"/>
      <c r="B13" s="386"/>
      <c r="C13" s="386"/>
      <c r="D13" s="386"/>
      <c r="E13" s="386"/>
      <c r="F13" s="92"/>
      <c r="G13" s="38"/>
      <c r="H13" s="41"/>
      <c r="I13" s="41"/>
    </row>
    <row r="14" spans="1:9" ht="24.75" customHeight="1">
      <c r="A14" s="230"/>
      <c r="B14" s="386" t="s">
        <v>1533</v>
      </c>
      <c r="C14" s="386"/>
      <c r="D14" s="386"/>
      <c r="E14" s="386"/>
      <c r="F14" s="190" t="s">
        <v>1138</v>
      </c>
      <c r="G14" s="191"/>
      <c r="H14" s="191"/>
      <c r="I14" s="192"/>
    </row>
    <row r="15" spans="1:9" ht="30" customHeight="1">
      <c r="A15" s="230"/>
      <c r="B15" s="386" t="s">
        <v>1530</v>
      </c>
      <c r="C15" s="386"/>
      <c r="D15" s="386"/>
      <c r="E15" s="386"/>
      <c r="F15" s="379"/>
      <c r="G15" s="380"/>
      <c r="H15" s="380"/>
      <c r="I15" s="381"/>
    </row>
    <row r="16" spans="1:9" ht="30" customHeight="1">
      <c r="A16" s="230"/>
      <c r="B16" s="386" t="s">
        <v>1531</v>
      </c>
      <c r="C16" s="386"/>
      <c r="D16" s="386"/>
      <c r="E16" s="386"/>
      <c r="F16" s="379"/>
      <c r="G16" s="380"/>
      <c r="H16" s="380"/>
      <c r="I16" s="381"/>
    </row>
    <row r="17" spans="1:18" ht="24.75" customHeight="1">
      <c r="A17" s="230"/>
      <c r="B17" s="401" t="s">
        <v>1520</v>
      </c>
      <c r="C17" s="401"/>
      <c r="D17" s="401"/>
      <c r="E17" s="401"/>
      <c r="F17" s="183"/>
      <c r="G17" s="184"/>
      <c r="H17" s="184"/>
      <c r="I17" s="185"/>
    </row>
    <row r="18" spans="1:18" ht="24.75" customHeight="1">
      <c r="A18" s="229">
        <v>8</v>
      </c>
      <c r="B18" s="382" t="s">
        <v>1393</v>
      </c>
      <c r="C18" s="383"/>
      <c r="D18" s="383"/>
      <c r="E18" s="384"/>
      <c r="F18" s="379"/>
      <c r="G18" s="380"/>
      <c r="H18" s="380"/>
      <c r="I18" s="381"/>
    </row>
    <row r="19" spans="1:18" ht="24.75" customHeight="1">
      <c r="A19" s="206" t="s">
        <v>1435</v>
      </c>
      <c r="B19" s="206"/>
      <c r="C19" s="206"/>
      <c r="D19" s="206"/>
      <c r="E19" s="206"/>
      <c r="F19" s="206"/>
    </row>
    <row r="20" spans="1:18" ht="52.5">
      <c r="A20" s="202" t="s">
        <v>823</v>
      </c>
      <c r="B20" s="95" t="s">
        <v>815</v>
      </c>
      <c r="C20" s="95" t="s">
        <v>824</v>
      </c>
      <c r="D20" s="48" t="s">
        <v>817</v>
      </c>
      <c r="E20" s="48" t="s">
        <v>814</v>
      </c>
      <c r="F20" s="48" t="s">
        <v>820</v>
      </c>
      <c r="G20" s="48" t="s">
        <v>825</v>
      </c>
      <c r="H20" s="48" t="s">
        <v>826</v>
      </c>
      <c r="I20" s="48" t="s">
        <v>827</v>
      </c>
      <c r="J20" s="48" t="s">
        <v>828</v>
      </c>
      <c r="K20" s="48" t="s">
        <v>1534</v>
      </c>
      <c r="L20" s="48" t="s">
        <v>1535</v>
      </c>
      <c r="M20" s="48" t="s">
        <v>829</v>
      </c>
      <c r="N20" s="48" t="s">
        <v>830</v>
      </c>
    </row>
    <row r="21" spans="1:18" ht="24.75" customHeight="1">
      <c r="A21" s="203"/>
      <c r="B21" s="96"/>
      <c r="C21" s="96"/>
      <c r="D21" s="45"/>
      <c r="E21" s="45"/>
      <c r="F21" s="45"/>
      <c r="G21" s="45"/>
      <c r="H21" s="45"/>
      <c r="I21" s="45"/>
      <c r="J21" s="45"/>
      <c r="K21" s="45"/>
      <c r="L21" s="45"/>
      <c r="M21" s="48"/>
      <c r="N21" s="48"/>
    </row>
    <row r="22" spans="1:18" ht="24.75" customHeight="1">
      <c r="A22" s="203"/>
      <c r="B22" s="96"/>
      <c r="C22" s="96"/>
      <c r="D22" s="45"/>
      <c r="E22" s="45"/>
      <c r="F22" s="45"/>
      <c r="G22" s="45"/>
      <c r="H22" s="45"/>
      <c r="I22" s="45"/>
      <c r="J22" s="45"/>
      <c r="K22" s="45"/>
      <c r="L22" s="45"/>
      <c r="M22" s="46"/>
      <c r="N22" s="47"/>
    </row>
    <row r="23" spans="1:18">
      <c r="A23" s="204" t="s">
        <v>325</v>
      </c>
      <c r="B23" s="103" t="s">
        <v>1255</v>
      </c>
      <c r="C23" s="97"/>
      <c r="D23" s="83"/>
      <c r="E23" s="83"/>
      <c r="F23" s="83"/>
      <c r="G23" s="83"/>
      <c r="H23" s="83"/>
      <c r="I23" s="83"/>
      <c r="J23" s="83"/>
      <c r="K23" s="83"/>
      <c r="L23" s="84"/>
      <c r="M23" s="85"/>
    </row>
    <row r="26" spans="1:18" ht="15" customHeight="1">
      <c r="A26" s="391" t="s">
        <v>1433</v>
      </c>
      <c r="B26" s="391"/>
      <c r="C26" s="391"/>
      <c r="D26" s="391"/>
      <c r="E26" s="391"/>
    </row>
    <row r="27" spans="1:18">
      <c r="A27" s="392" t="s">
        <v>271</v>
      </c>
      <c r="B27" s="394" t="s">
        <v>286</v>
      </c>
      <c r="C27" s="394" t="s">
        <v>287</v>
      </c>
      <c r="D27" s="400" t="s">
        <v>1384</v>
      </c>
      <c r="E27" s="400"/>
      <c r="F27" s="396" t="s">
        <v>288</v>
      </c>
      <c r="G27" s="396"/>
      <c r="H27" s="397" t="s">
        <v>1438</v>
      </c>
      <c r="I27" s="398"/>
      <c r="J27" s="398"/>
      <c r="K27" s="399"/>
      <c r="L27" s="390" t="s">
        <v>1439</v>
      </c>
      <c r="M27" s="390"/>
      <c r="N27" s="390"/>
      <c r="O27" s="390"/>
      <c r="P27" s="390"/>
      <c r="Q27" s="390"/>
      <c r="R27" s="390"/>
    </row>
    <row r="28" spans="1:18" ht="135.75" customHeight="1">
      <c r="A28" s="393"/>
      <c r="B28" s="395"/>
      <c r="C28" s="395"/>
      <c r="D28" s="193" t="s">
        <v>1436</v>
      </c>
      <c r="E28" s="193" t="s">
        <v>1437</v>
      </c>
      <c r="F28" s="225" t="s">
        <v>1436</v>
      </c>
      <c r="G28" s="225" t="s">
        <v>1437</v>
      </c>
      <c r="H28" s="226" t="s">
        <v>937</v>
      </c>
      <c r="I28" s="226" t="s">
        <v>936</v>
      </c>
      <c r="J28" s="226" t="s">
        <v>935</v>
      </c>
      <c r="K28" s="226" t="s">
        <v>934</v>
      </c>
      <c r="L28" s="226" t="s">
        <v>938</v>
      </c>
      <c r="M28" s="226" t="s">
        <v>939</v>
      </c>
      <c r="N28" s="226" t="s">
        <v>940</v>
      </c>
      <c r="O28" s="226" t="s">
        <v>941</v>
      </c>
      <c r="P28" s="227" t="s">
        <v>1344</v>
      </c>
      <c r="Q28" s="227" t="s">
        <v>1567</v>
      </c>
      <c r="R28" s="227"/>
    </row>
    <row r="29" spans="1:18">
      <c r="A29" s="90">
        <v>1</v>
      </c>
      <c r="B29" s="98" t="s">
        <v>289</v>
      </c>
      <c r="C29" s="26">
        <v>1</v>
      </c>
      <c r="D29" s="143"/>
      <c r="E29" s="143"/>
      <c r="F29" s="31"/>
      <c r="G29" s="41"/>
      <c r="H29" s="50"/>
      <c r="I29" s="51"/>
      <c r="J29" s="51"/>
      <c r="K29" s="51"/>
      <c r="L29" s="50"/>
      <c r="M29" s="51"/>
      <c r="N29" s="51"/>
      <c r="O29" s="74">
        <f>+L29+M29+N29</f>
        <v>0</v>
      </c>
      <c r="P29" s="41"/>
      <c r="Q29" s="41"/>
      <c r="R29" s="101"/>
    </row>
    <row r="30" spans="1:18">
      <c r="A30" s="90">
        <v>2</v>
      </c>
      <c r="B30" s="98" t="s">
        <v>290</v>
      </c>
      <c r="C30" s="26">
        <v>29</v>
      </c>
      <c r="D30" s="143"/>
      <c r="E30" s="143"/>
      <c r="F30" s="31"/>
      <c r="G30" s="41"/>
      <c r="H30" s="50"/>
      <c r="I30" s="51"/>
      <c r="J30" s="51"/>
      <c r="K30" s="51"/>
      <c r="L30" s="50"/>
      <c r="M30" s="51"/>
      <c r="N30" s="51"/>
      <c r="O30" s="74">
        <f t="shared" ref="O30:O66" si="0">+L30+M30+N30</f>
        <v>0</v>
      </c>
      <c r="P30" s="41"/>
      <c r="Q30" s="41"/>
      <c r="R30" s="101"/>
    </row>
    <row r="31" spans="1:18">
      <c r="A31" s="90">
        <v>3</v>
      </c>
      <c r="B31" s="98" t="s">
        <v>291</v>
      </c>
      <c r="C31" s="26">
        <v>2</v>
      </c>
      <c r="D31" s="143"/>
      <c r="E31" s="143"/>
      <c r="F31" s="31"/>
      <c r="G31" s="41"/>
      <c r="H31" s="50"/>
      <c r="I31" s="51"/>
      <c r="J31" s="51"/>
      <c r="K31" s="51"/>
      <c r="L31" s="50"/>
      <c r="M31" s="51"/>
      <c r="N31" s="51"/>
      <c r="O31" s="74">
        <f t="shared" si="0"/>
        <v>0</v>
      </c>
      <c r="P31" s="41"/>
      <c r="Q31" s="41"/>
      <c r="R31" s="101"/>
    </row>
    <row r="32" spans="1:18">
      <c r="A32" s="90">
        <v>4</v>
      </c>
      <c r="B32" s="98" t="s">
        <v>292</v>
      </c>
      <c r="C32" s="26">
        <v>3</v>
      </c>
      <c r="D32" s="143"/>
      <c r="E32" s="143"/>
      <c r="F32" s="31"/>
      <c r="G32" s="41"/>
      <c r="H32" s="50"/>
      <c r="I32" s="51"/>
      <c r="J32" s="51"/>
      <c r="K32" s="51"/>
      <c r="L32" s="50"/>
      <c r="M32" s="51"/>
      <c r="N32" s="51"/>
      <c r="O32" s="74">
        <f t="shared" si="0"/>
        <v>0</v>
      </c>
      <c r="P32" s="41"/>
      <c r="Q32" s="41"/>
      <c r="R32" s="101"/>
    </row>
    <row r="33" spans="1:18">
      <c r="A33" s="90">
        <v>5</v>
      </c>
      <c r="B33" s="98" t="s">
        <v>293</v>
      </c>
      <c r="C33" s="26">
        <v>36</v>
      </c>
      <c r="D33" s="143"/>
      <c r="E33" s="143"/>
      <c r="F33" s="31"/>
      <c r="G33" s="41"/>
      <c r="H33" s="50"/>
      <c r="I33" s="51"/>
      <c r="J33" s="51"/>
      <c r="K33" s="51"/>
      <c r="L33" s="50"/>
      <c r="M33" s="51"/>
      <c r="N33" s="51"/>
      <c r="O33" s="74">
        <f t="shared" si="0"/>
        <v>0</v>
      </c>
      <c r="P33" s="41"/>
      <c r="Q33" s="41"/>
      <c r="R33" s="101"/>
    </row>
    <row r="34" spans="1:18">
      <c r="A34" s="90">
        <v>6</v>
      </c>
      <c r="B34" s="98" t="s">
        <v>294</v>
      </c>
      <c r="C34" s="26">
        <v>26</v>
      </c>
      <c r="D34" s="143"/>
      <c r="E34" s="143"/>
      <c r="F34" s="31"/>
      <c r="G34" s="41"/>
      <c r="H34" s="50"/>
      <c r="I34" s="51"/>
      <c r="J34" s="51"/>
      <c r="K34" s="51"/>
      <c r="L34" s="50"/>
      <c r="M34" s="51"/>
      <c r="N34" s="51"/>
      <c r="O34" s="74">
        <f t="shared" si="0"/>
        <v>0</v>
      </c>
      <c r="P34" s="41"/>
      <c r="Q34" s="41"/>
      <c r="R34" s="101"/>
    </row>
    <row r="35" spans="1:18">
      <c r="A35" s="90">
        <v>7</v>
      </c>
      <c r="B35" s="98" t="s">
        <v>295</v>
      </c>
      <c r="C35" s="26">
        <v>4</v>
      </c>
      <c r="D35" s="143"/>
      <c r="E35" s="143"/>
      <c r="F35" s="31"/>
      <c r="G35" s="41"/>
      <c r="H35" s="50"/>
      <c r="I35" s="51"/>
      <c r="J35" s="51"/>
      <c r="K35" s="51"/>
      <c r="L35" s="50"/>
      <c r="M35" s="51"/>
      <c r="N35" s="51"/>
      <c r="O35" s="74">
        <f t="shared" si="0"/>
        <v>0</v>
      </c>
      <c r="P35" s="41"/>
      <c r="Q35" s="41"/>
      <c r="R35" s="101"/>
    </row>
    <row r="36" spans="1:18">
      <c r="A36" s="90">
        <v>8</v>
      </c>
      <c r="B36" s="98" t="s">
        <v>296</v>
      </c>
      <c r="C36" s="26">
        <v>5</v>
      </c>
      <c r="D36" s="143"/>
      <c r="E36" s="143"/>
      <c r="F36" s="31"/>
      <c r="G36" s="41"/>
      <c r="H36" s="50"/>
      <c r="I36" s="51"/>
      <c r="J36" s="51"/>
      <c r="K36" s="51"/>
      <c r="L36" s="50"/>
      <c r="M36" s="51"/>
      <c r="N36" s="51"/>
      <c r="O36" s="74">
        <f t="shared" si="0"/>
        <v>0</v>
      </c>
      <c r="P36" s="41"/>
      <c r="Q36" s="41"/>
      <c r="R36" s="101"/>
    </row>
    <row r="37" spans="1:18">
      <c r="A37" s="90">
        <v>9</v>
      </c>
      <c r="B37" s="98" t="s">
        <v>297</v>
      </c>
      <c r="C37" s="26">
        <v>6</v>
      </c>
      <c r="D37" s="143"/>
      <c r="E37" s="143"/>
      <c r="F37" s="31"/>
      <c r="G37" s="41"/>
      <c r="H37" s="50"/>
      <c r="I37" s="51"/>
      <c r="J37" s="51"/>
      <c r="K37" s="51"/>
      <c r="L37" s="50"/>
      <c r="M37" s="51"/>
      <c r="N37" s="51"/>
      <c r="O37" s="74">
        <f t="shared" si="0"/>
        <v>0</v>
      </c>
      <c r="P37" s="41"/>
      <c r="Q37" s="41"/>
      <c r="R37" s="101"/>
    </row>
    <row r="38" spans="1:18">
      <c r="A38" s="90">
        <v>10</v>
      </c>
      <c r="B38" s="98" t="s">
        <v>298</v>
      </c>
      <c r="C38" s="26">
        <v>7</v>
      </c>
      <c r="D38" s="143"/>
      <c r="E38" s="143"/>
      <c r="F38" s="31"/>
      <c r="G38" s="41"/>
      <c r="H38" s="50"/>
      <c r="I38" s="51"/>
      <c r="J38" s="51"/>
      <c r="K38" s="51"/>
      <c r="L38" s="50"/>
      <c r="M38" s="51"/>
      <c r="N38" s="51"/>
      <c r="O38" s="74">
        <f t="shared" si="0"/>
        <v>0</v>
      </c>
      <c r="P38" s="41"/>
      <c r="Q38" s="41"/>
      <c r="R38" s="101"/>
    </row>
    <row r="39" spans="1:18">
      <c r="A39" s="90">
        <v>11</v>
      </c>
      <c r="B39" s="98" t="s">
        <v>299</v>
      </c>
      <c r="C39" s="26">
        <v>34</v>
      </c>
      <c r="D39" s="143"/>
      <c r="E39" s="143"/>
      <c r="F39" s="31"/>
      <c r="G39" s="41"/>
      <c r="H39" s="50"/>
      <c r="I39" s="51"/>
      <c r="J39" s="51"/>
      <c r="K39" s="51"/>
      <c r="L39" s="50"/>
      <c r="M39" s="51"/>
      <c r="N39" s="51"/>
      <c r="O39" s="74">
        <f t="shared" si="0"/>
        <v>0</v>
      </c>
      <c r="P39" s="41"/>
      <c r="Q39" s="41"/>
      <c r="R39" s="101"/>
    </row>
    <row r="40" spans="1:18">
      <c r="A40" s="90">
        <v>12</v>
      </c>
      <c r="B40" s="98" t="s">
        <v>300</v>
      </c>
      <c r="C40" s="26">
        <v>8</v>
      </c>
      <c r="D40" s="143"/>
      <c r="E40" s="143"/>
      <c r="F40" s="31"/>
      <c r="G40" s="41"/>
      <c r="H40" s="50"/>
      <c r="I40" s="51"/>
      <c r="J40" s="51"/>
      <c r="K40" s="51"/>
      <c r="L40" s="50"/>
      <c r="M40" s="51"/>
      <c r="N40" s="51"/>
      <c r="O40" s="74">
        <f t="shared" si="0"/>
        <v>0</v>
      </c>
      <c r="P40" s="41"/>
      <c r="Q40" s="41"/>
      <c r="R40" s="101"/>
    </row>
    <row r="41" spans="1:18">
      <c r="A41" s="90">
        <v>13</v>
      </c>
      <c r="B41" s="98" t="s">
        <v>301</v>
      </c>
      <c r="C41" s="26">
        <v>9</v>
      </c>
      <c r="D41" s="143"/>
      <c r="E41" s="143"/>
      <c r="F41" s="31"/>
      <c r="G41" s="41"/>
      <c r="H41" s="50"/>
      <c r="I41" s="51"/>
      <c r="J41" s="51"/>
      <c r="K41" s="51"/>
      <c r="L41" s="50"/>
      <c r="M41" s="51"/>
      <c r="N41" s="51"/>
      <c r="O41" s="74">
        <f t="shared" si="0"/>
        <v>0</v>
      </c>
      <c r="P41" s="41"/>
      <c r="Q41" s="41"/>
      <c r="R41" s="101"/>
    </row>
    <row r="42" spans="1:18">
      <c r="A42" s="90">
        <v>14</v>
      </c>
      <c r="B42" s="98" t="s">
        <v>302</v>
      </c>
      <c r="C42" s="26">
        <v>10</v>
      </c>
      <c r="D42" s="143"/>
      <c r="E42" s="143"/>
      <c r="F42" s="31"/>
      <c r="G42" s="41"/>
      <c r="H42" s="50"/>
      <c r="I42" s="51"/>
      <c r="J42" s="51"/>
      <c r="K42" s="51"/>
      <c r="L42" s="50"/>
      <c r="M42" s="51"/>
      <c r="N42" s="51"/>
      <c r="O42" s="74">
        <f t="shared" si="0"/>
        <v>0</v>
      </c>
      <c r="P42" s="41"/>
      <c r="Q42" s="41"/>
      <c r="R42" s="101"/>
    </row>
    <row r="43" spans="1:18">
      <c r="A43" s="90">
        <v>15</v>
      </c>
      <c r="B43" s="98" t="s">
        <v>303</v>
      </c>
      <c r="C43" s="26">
        <v>11</v>
      </c>
      <c r="D43" s="143"/>
      <c r="E43" s="143"/>
      <c r="F43" s="31"/>
      <c r="G43" s="41"/>
      <c r="H43" s="50"/>
      <c r="I43" s="51"/>
      <c r="J43" s="51"/>
      <c r="K43" s="51"/>
      <c r="L43" s="50"/>
      <c r="M43" s="51"/>
      <c r="N43" s="51"/>
      <c r="O43" s="74">
        <f t="shared" si="0"/>
        <v>0</v>
      </c>
      <c r="P43" s="41"/>
      <c r="Q43" s="41"/>
      <c r="R43" s="101"/>
    </row>
    <row r="44" spans="1:18">
      <c r="A44" s="90">
        <v>16</v>
      </c>
      <c r="B44" s="98" t="s">
        <v>304</v>
      </c>
      <c r="C44" s="26">
        <v>12</v>
      </c>
      <c r="D44" s="143"/>
      <c r="E44" s="143"/>
      <c r="F44" s="31"/>
      <c r="G44" s="41"/>
      <c r="H44" s="50"/>
      <c r="I44" s="51"/>
      <c r="J44" s="51"/>
      <c r="K44" s="51"/>
      <c r="L44" s="50"/>
      <c r="M44" s="51"/>
      <c r="N44" s="51"/>
      <c r="O44" s="74">
        <f t="shared" si="0"/>
        <v>0</v>
      </c>
      <c r="P44" s="41"/>
      <c r="Q44" s="41"/>
      <c r="R44" s="101"/>
    </row>
    <row r="45" spans="1:18">
      <c r="A45" s="90">
        <v>17</v>
      </c>
      <c r="B45" s="98" t="s">
        <v>305</v>
      </c>
      <c r="C45" s="26">
        <v>13</v>
      </c>
      <c r="D45" s="143"/>
      <c r="E45" s="143"/>
      <c r="F45" s="31"/>
      <c r="G45" s="41"/>
      <c r="H45" s="50"/>
      <c r="I45" s="51"/>
      <c r="J45" s="51"/>
      <c r="K45" s="51"/>
      <c r="L45" s="50"/>
      <c r="M45" s="51"/>
      <c r="N45" s="51"/>
      <c r="O45" s="74">
        <f t="shared" si="0"/>
        <v>0</v>
      </c>
      <c r="P45" s="41"/>
      <c r="Q45" s="41"/>
      <c r="R45" s="101"/>
    </row>
    <row r="46" spans="1:18">
      <c r="A46" s="90">
        <v>18</v>
      </c>
      <c r="B46" s="98" t="s">
        <v>306</v>
      </c>
      <c r="C46" s="26">
        <v>30</v>
      </c>
      <c r="D46" s="143"/>
      <c r="E46" s="143"/>
      <c r="F46" s="31"/>
      <c r="G46" s="41"/>
      <c r="H46" s="50"/>
      <c r="I46" s="51"/>
      <c r="J46" s="51"/>
      <c r="K46" s="51"/>
      <c r="L46" s="50"/>
      <c r="M46" s="51"/>
      <c r="N46" s="51"/>
      <c r="O46" s="74">
        <f t="shared" si="0"/>
        <v>0</v>
      </c>
      <c r="P46" s="41"/>
      <c r="Q46" s="41"/>
      <c r="R46" s="101"/>
    </row>
    <row r="47" spans="1:18">
      <c r="A47" s="90">
        <v>19</v>
      </c>
      <c r="B47" s="98" t="s">
        <v>307</v>
      </c>
      <c r="C47" s="26">
        <v>14</v>
      </c>
      <c r="D47" s="143"/>
      <c r="E47" s="143"/>
      <c r="F47" s="31"/>
      <c r="G47" s="41"/>
      <c r="H47" s="50"/>
      <c r="I47" s="51"/>
      <c r="J47" s="51"/>
      <c r="K47" s="51"/>
      <c r="L47" s="50"/>
      <c r="M47" s="51"/>
      <c r="N47" s="51"/>
      <c r="O47" s="74">
        <f t="shared" si="0"/>
        <v>0</v>
      </c>
      <c r="P47" s="41"/>
      <c r="Q47" s="41"/>
      <c r="R47" s="101"/>
    </row>
    <row r="48" spans="1:18">
      <c r="A48" s="90">
        <v>20</v>
      </c>
      <c r="B48" s="98" t="s">
        <v>308</v>
      </c>
      <c r="C48" s="26">
        <v>15</v>
      </c>
      <c r="D48" s="143"/>
      <c r="E48" s="143"/>
      <c r="F48" s="31"/>
      <c r="G48" s="41"/>
      <c r="H48" s="50"/>
      <c r="I48" s="51"/>
      <c r="J48" s="51"/>
      <c r="K48" s="51"/>
      <c r="L48" s="50"/>
      <c r="M48" s="51"/>
      <c r="N48" s="51"/>
      <c r="O48" s="74">
        <f t="shared" si="0"/>
        <v>0</v>
      </c>
      <c r="P48" s="41"/>
      <c r="Q48" s="41"/>
      <c r="R48" s="101"/>
    </row>
    <row r="49" spans="1:18">
      <c r="A49" s="90">
        <v>21</v>
      </c>
      <c r="B49" s="98" t="s">
        <v>309</v>
      </c>
      <c r="C49" s="26">
        <v>16</v>
      </c>
      <c r="D49" s="143"/>
      <c r="E49" s="143"/>
      <c r="F49" s="31"/>
      <c r="G49" s="41"/>
      <c r="H49" s="50"/>
      <c r="I49" s="51"/>
      <c r="J49" s="51"/>
      <c r="K49" s="51"/>
      <c r="L49" s="50"/>
      <c r="M49" s="51"/>
      <c r="N49" s="51"/>
      <c r="O49" s="74">
        <f t="shared" si="0"/>
        <v>0</v>
      </c>
      <c r="P49" s="41"/>
      <c r="Q49" s="41"/>
      <c r="R49" s="101"/>
    </row>
    <row r="50" spans="1:18">
      <c r="A50" s="90">
        <v>22</v>
      </c>
      <c r="B50" s="98" t="s">
        <v>310</v>
      </c>
      <c r="C50" s="26">
        <v>17</v>
      </c>
      <c r="D50" s="143"/>
      <c r="E50" s="143"/>
      <c r="F50" s="31"/>
      <c r="G50" s="41"/>
      <c r="H50" s="50"/>
      <c r="I50" s="51"/>
      <c r="J50" s="51"/>
      <c r="K50" s="51"/>
      <c r="L50" s="50"/>
      <c r="M50" s="51"/>
      <c r="N50" s="51"/>
      <c r="O50" s="74">
        <f t="shared" si="0"/>
        <v>0</v>
      </c>
      <c r="P50" s="41"/>
      <c r="Q50" s="41"/>
      <c r="R50" s="101"/>
    </row>
    <row r="51" spans="1:18">
      <c r="A51" s="90">
        <v>23</v>
      </c>
      <c r="B51" s="98" t="s">
        <v>311</v>
      </c>
      <c r="C51" s="26">
        <v>18</v>
      </c>
      <c r="D51" s="143"/>
      <c r="E51" s="143"/>
      <c r="F51" s="31"/>
      <c r="G51" s="41"/>
      <c r="H51" s="50"/>
      <c r="I51" s="51"/>
      <c r="J51" s="51"/>
      <c r="K51" s="51"/>
      <c r="L51" s="50"/>
      <c r="M51" s="51"/>
      <c r="N51" s="51"/>
      <c r="O51" s="74">
        <f t="shared" si="0"/>
        <v>0</v>
      </c>
      <c r="P51" s="41"/>
      <c r="Q51" s="41"/>
      <c r="R51" s="101"/>
    </row>
    <row r="52" spans="1:18">
      <c r="A52" s="90">
        <v>24</v>
      </c>
      <c r="B52" s="98" t="s">
        <v>312</v>
      </c>
      <c r="C52" s="26">
        <v>19</v>
      </c>
      <c r="D52" s="143"/>
      <c r="E52" s="143"/>
      <c r="F52" s="31"/>
      <c r="G52" s="41"/>
      <c r="H52" s="50"/>
      <c r="I52" s="51"/>
      <c r="J52" s="51"/>
      <c r="K52" s="51"/>
      <c r="L52" s="50"/>
      <c r="M52" s="51"/>
      <c r="N52" s="51"/>
      <c r="O52" s="74">
        <f t="shared" si="0"/>
        <v>0</v>
      </c>
      <c r="P52" s="41"/>
      <c r="Q52" s="41"/>
      <c r="R52" s="101"/>
    </row>
    <row r="53" spans="1:18">
      <c r="A53" s="90">
        <v>25</v>
      </c>
      <c r="B53" s="98" t="s">
        <v>313</v>
      </c>
      <c r="C53" s="26">
        <v>37</v>
      </c>
      <c r="D53" s="143"/>
      <c r="E53" s="143"/>
      <c r="F53" s="31"/>
      <c r="G53" s="41"/>
      <c r="H53" s="50"/>
      <c r="I53" s="51"/>
      <c r="J53" s="51"/>
      <c r="K53" s="51"/>
      <c r="L53" s="50"/>
      <c r="M53" s="51"/>
      <c r="N53" s="51"/>
      <c r="O53" s="74">
        <f t="shared" si="0"/>
        <v>0</v>
      </c>
      <c r="P53" s="41"/>
      <c r="Q53" s="41"/>
      <c r="R53" s="101"/>
    </row>
    <row r="54" spans="1:18">
      <c r="A54" s="90">
        <v>26</v>
      </c>
      <c r="B54" s="98" t="s">
        <v>314</v>
      </c>
      <c r="C54" s="26">
        <v>20</v>
      </c>
      <c r="D54" s="143"/>
      <c r="E54" s="143"/>
      <c r="F54" s="31"/>
      <c r="G54" s="41"/>
      <c r="H54" s="50"/>
      <c r="I54" s="51"/>
      <c r="J54" s="51"/>
      <c r="K54" s="51"/>
      <c r="L54" s="50"/>
      <c r="M54" s="51"/>
      <c r="N54" s="51"/>
      <c r="O54" s="74">
        <f t="shared" si="0"/>
        <v>0</v>
      </c>
      <c r="P54" s="41"/>
      <c r="Q54" s="41"/>
      <c r="R54" s="101"/>
    </row>
    <row r="55" spans="1:18">
      <c r="A55" s="90">
        <v>27</v>
      </c>
      <c r="B55" s="98" t="s">
        <v>315</v>
      </c>
      <c r="C55" s="26">
        <v>21</v>
      </c>
      <c r="D55" s="143"/>
      <c r="E55" s="143"/>
      <c r="F55" s="31"/>
      <c r="G55" s="41"/>
      <c r="H55" s="50"/>
      <c r="I55" s="51"/>
      <c r="J55" s="51"/>
      <c r="K55" s="51"/>
      <c r="L55" s="50"/>
      <c r="M55" s="51"/>
      <c r="N55" s="51"/>
      <c r="O55" s="74">
        <f t="shared" si="0"/>
        <v>0</v>
      </c>
      <c r="P55" s="41"/>
      <c r="Q55" s="41"/>
      <c r="R55" s="101"/>
    </row>
    <row r="56" spans="1:18">
      <c r="A56" s="90">
        <v>28</v>
      </c>
      <c r="B56" s="98" t="s">
        <v>316</v>
      </c>
      <c r="C56" s="26">
        <v>35</v>
      </c>
      <c r="D56" s="143"/>
      <c r="E56" s="143"/>
      <c r="F56" s="31"/>
      <c r="G56" s="41"/>
      <c r="H56" s="50"/>
      <c r="I56" s="51"/>
      <c r="J56" s="51"/>
      <c r="K56" s="51"/>
      <c r="L56" s="50"/>
      <c r="M56" s="51"/>
      <c r="N56" s="51"/>
      <c r="O56" s="74">
        <f t="shared" si="0"/>
        <v>0</v>
      </c>
      <c r="P56" s="41"/>
      <c r="Q56" s="41"/>
      <c r="R56" s="101"/>
    </row>
    <row r="57" spans="1:18">
      <c r="A57" s="90">
        <v>29</v>
      </c>
      <c r="B57" s="98" t="s">
        <v>317</v>
      </c>
      <c r="C57" s="26">
        <v>22</v>
      </c>
      <c r="D57" s="143"/>
      <c r="E57" s="143"/>
      <c r="F57" s="31"/>
      <c r="G57" s="41"/>
      <c r="H57" s="50"/>
      <c r="I57" s="51"/>
      <c r="J57" s="51"/>
      <c r="K57" s="51"/>
      <c r="L57" s="50"/>
      <c r="M57" s="51"/>
      <c r="N57" s="51"/>
      <c r="O57" s="74">
        <f t="shared" si="0"/>
        <v>0</v>
      </c>
      <c r="P57" s="41"/>
      <c r="Q57" s="41"/>
      <c r="R57" s="101"/>
    </row>
    <row r="58" spans="1:18" ht="28.5">
      <c r="A58" s="90">
        <v>30</v>
      </c>
      <c r="B58" s="98" t="s">
        <v>318</v>
      </c>
      <c r="C58" s="26">
        <v>23</v>
      </c>
      <c r="D58" s="143"/>
      <c r="E58" s="143"/>
      <c r="F58" s="31"/>
      <c r="G58" s="41"/>
      <c r="H58" s="50"/>
      <c r="I58" s="51"/>
      <c r="J58" s="51"/>
      <c r="K58" s="51"/>
      <c r="L58" s="50"/>
      <c r="M58" s="51"/>
      <c r="N58" s="51"/>
      <c r="O58" s="74">
        <f t="shared" si="0"/>
        <v>0</v>
      </c>
      <c r="P58" s="41"/>
      <c r="Q58" s="41"/>
      <c r="R58" s="101"/>
    </row>
    <row r="59" spans="1:18">
      <c r="A59" s="90">
        <v>31</v>
      </c>
      <c r="B59" s="98" t="s">
        <v>319</v>
      </c>
      <c r="C59" s="26">
        <v>24</v>
      </c>
      <c r="D59" s="143"/>
      <c r="E59" s="143"/>
      <c r="F59" s="31"/>
      <c r="G59" s="41"/>
      <c r="H59" s="50"/>
      <c r="I59" s="51"/>
      <c r="J59" s="51"/>
      <c r="K59" s="51"/>
      <c r="L59" s="50"/>
      <c r="M59" s="51"/>
      <c r="N59" s="51"/>
      <c r="O59" s="74">
        <f t="shared" si="0"/>
        <v>0</v>
      </c>
      <c r="P59" s="41"/>
      <c r="Q59" s="41"/>
      <c r="R59" s="101"/>
    </row>
    <row r="60" spans="1:18">
      <c r="A60" s="90">
        <v>32</v>
      </c>
      <c r="B60" s="98" t="s">
        <v>320</v>
      </c>
      <c r="C60" s="26">
        <v>31</v>
      </c>
      <c r="D60" s="143"/>
      <c r="E60" s="143"/>
      <c r="F60" s="31"/>
      <c r="G60" s="41"/>
      <c r="H60" s="50"/>
      <c r="I60" s="51"/>
      <c r="J60" s="51"/>
      <c r="K60" s="51"/>
      <c r="L60" s="50"/>
      <c r="M60" s="51"/>
      <c r="N60" s="51"/>
      <c r="O60" s="74">
        <f t="shared" si="0"/>
        <v>0</v>
      </c>
      <c r="P60" s="41"/>
      <c r="Q60" s="41"/>
      <c r="R60" s="101"/>
    </row>
    <row r="61" spans="1:18">
      <c r="A61" s="90">
        <v>33</v>
      </c>
      <c r="B61" s="98" t="s">
        <v>321</v>
      </c>
      <c r="C61" s="26">
        <v>32</v>
      </c>
      <c r="D61" s="143"/>
      <c r="E61" s="143"/>
      <c r="F61" s="31"/>
      <c r="G61" s="41"/>
      <c r="H61" s="50"/>
      <c r="I61" s="51"/>
      <c r="J61" s="51"/>
      <c r="K61" s="51"/>
      <c r="L61" s="50"/>
      <c r="M61" s="51"/>
      <c r="N61" s="51"/>
      <c r="O61" s="74">
        <f t="shared" si="0"/>
        <v>0</v>
      </c>
      <c r="P61" s="41"/>
      <c r="Q61" s="41"/>
      <c r="R61" s="101"/>
    </row>
    <row r="62" spans="1:18">
      <c r="A62" s="90">
        <v>34</v>
      </c>
      <c r="B62" s="98" t="s">
        <v>322</v>
      </c>
      <c r="C62" s="26">
        <v>25</v>
      </c>
      <c r="D62" s="143"/>
      <c r="E62" s="143"/>
      <c r="F62" s="31"/>
      <c r="G62" s="41"/>
      <c r="H62" s="50"/>
      <c r="I62" s="51"/>
      <c r="J62" s="51"/>
      <c r="K62" s="51"/>
      <c r="L62" s="50"/>
      <c r="M62" s="51"/>
      <c r="N62" s="51"/>
      <c r="O62" s="74">
        <f t="shared" si="0"/>
        <v>0</v>
      </c>
      <c r="P62" s="41"/>
      <c r="Q62" s="41"/>
      <c r="R62" s="101"/>
    </row>
    <row r="63" spans="1:18">
      <c r="A63" s="90">
        <v>35</v>
      </c>
      <c r="B63" s="98" t="s">
        <v>323</v>
      </c>
      <c r="C63" s="26">
        <v>33</v>
      </c>
      <c r="D63" s="143"/>
      <c r="E63" s="143"/>
      <c r="F63" s="31"/>
      <c r="G63" s="41"/>
      <c r="H63" s="50"/>
      <c r="I63" s="51"/>
      <c r="J63" s="51"/>
      <c r="K63" s="51"/>
      <c r="L63" s="50"/>
      <c r="M63" s="51"/>
      <c r="N63" s="51"/>
      <c r="O63" s="74">
        <f t="shared" si="0"/>
        <v>0</v>
      </c>
      <c r="P63" s="41"/>
      <c r="Q63" s="41"/>
      <c r="R63" s="101"/>
    </row>
    <row r="64" spans="1:18">
      <c r="A64" s="90">
        <v>36</v>
      </c>
      <c r="B64" s="98" t="s">
        <v>324</v>
      </c>
      <c r="C64" s="26">
        <v>27</v>
      </c>
      <c r="D64" s="143"/>
      <c r="E64" s="143"/>
      <c r="F64" s="31"/>
      <c r="G64" s="41"/>
      <c r="H64" s="50"/>
      <c r="I64" s="51"/>
      <c r="J64" s="51"/>
      <c r="K64" s="51"/>
      <c r="L64" s="50"/>
      <c r="M64" s="51"/>
      <c r="N64" s="51"/>
      <c r="O64" s="74">
        <f t="shared" si="0"/>
        <v>0</v>
      </c>
      <c r="P64" s="41"/>
      <c r="Q64" s="41"/>
      <c r="R64" s="101"/>
    </row>
    <row r="65" spans="1:18">
      <c r="A65" s="90">
        <v>37</v>
      </c>
      <c r="B65" s="98" t="s">
        <v>987</v>
      </c>
      <c r="C65" s="26">
        <v>28</v>
      </c>
      <c r="D65" s="143"/>
      <c r="E65" s="143"/>
      <c r="F65" s="31"/>
      <c r="G65" s="41"/>
      <c r="H65" s="50"/>
      <c r="I65" s="51"/>
      <c r="J65" s="51"/>
      <c r="K65" s="51"/>
      <c r="L65" s="50"/>
      <c r="M65" s="51"/>
      <c r="N65" s="51"/>
      <c r="O65" s="74">
        <f t="shared" si="0"/>
        <v>0</v>
      </c>
      <c r="P65" s="41"/>
      <c r="Q65" s="41"/>
      <c r="R65" s="101"/>
    </row>
    <row r="66" spans="1:18">
      <c r="A66" s="90">
        <v>38</v>
      </c>
      <c r="B66" s="102" t="s">
        <v>805</v>
      </c>
      <c r="C66" s="26">
        <v>38</v>
      </c>
      <c r="D66" s="143"/>
      <c r="E66" s="143"/>
      <c r="F66" s="31"/>
      <c r="G66" s="41"/>
      <c r="H66" s="50"/>
      <c r="I66" s="51"/>
      <c r="J66" s="51"/>
      <c r="K66" s="51"/>
      <c r="L66" s="50"/>
      <c r="M66" s="51"/>
      <c r="N66" s="51"/>
      <c r="O66" s="74">
        <f t="shared" si="0"/>
        <v>0</v>
      </c>
      <c r="P66" s="41"/>
      <c r="Q66" s="41"/>
      <c r="R66" s="101"/>
    </row>
    <row r="67" spans="1:18">
      <c r="A67" s="90"/>
      <c r="B67" s="98" t="s">
        <v>160</v>
      </c>
      <c r="C67" s="26"/>
      <c r="D67" s="143"/>
      <c r="E67" s="143"/>
      <c r="F67" s="31">
        <f>SUM(F29:F65)</f>
        <v>0</v>
      </c>
      <c r="G67" s="41"/>
      <c r="H67" s="50"/>
      <c r="I67" s="51"/>
      <c r="J67" s="51"/>
      <c r="K67" s="51"/>
      <c r="L67" s="50"/>
      <c r="M67" s="51"/>
      <c r="N67" s="51"/>
      <c r="O67" s="51"/>
      <c r="P67" s="41"/>
      <c r="Q67" s="41"/>
      <c r="R67" s="101"/>
    </row>
    <row r="68" spans="1:18">
      <c r="A68" s="205" t="s">
        <v>325</v>
      </c>
      <c r="B68" s="29" t="s">
        <v>812</v>
      </c>
      <c r="H68" s="41"/>
      <c r="O68" s="79"/>
    </row>
    <row r="69" spans="1:18">
      <c r="A69" s="1"/>
      <c r="B69" s="35"/>
      <c r="C69" s="36"/>
      <c r="D69" s="37"/>
    </row>
    <row r="70" spans="1:18">
      <c r="A70" s="1"/>
      <c r="B70" s="35"/>
      <c r="C70" s="36"/>
      <c r="D70" s="37"/>
    </row>
    <row r="71" spans="1:18">
      <c r="A71" s="1"/>
      <c r="B71" s="35"/>
      <c r="C71" s="36"/>
      <c r="D71" s="37"/>
    </row>
    <row r="72" spans="1:18">
      <c r="A72" s="1"/>
      <c r="B72" s="35"/>
      <c r="C72" s="36"/>
      <c r="D72" s="37"/>
    </row>
    <row r="73" spans="1:18">
      <c r="A73" s="1"/>
      <c r="B73" s="35"/>
      <c r="C73" s="36"/>
      <c r="D73" s="37"/>
    </row>
    <row r="74" spans="1:18">
      <c r="A74" s="1"/>
      <c r="B74" s="35"/>
      <c r="C74" s="36"/>
      <c r="D74" s="37"/>
    </row>
    <row r="75" spans="1:18">
      <c r="A75" s="1"/>
      <c r="B75" s="35"/>
      <c r="C75" s="36"/>
      <c r="D75" s="37"/>
    </row>
    <row r="76" spans="1:18">
      <c r="A76" s="1"/>
      <c r="B76" s="35"/>
      <c r="C76" s="36"/>
      <c r="D76" s="37"/>
    </row>
    <row r="77" spans="1:18">
      <c r="A77" s="1"/>
      <c r="B77" s="35"/>
      <c r="C77" s="36"/>
      <c r="D77" s="37"/>
    </row>
    <row r="78" spans="1:18">
      <c r="A78" s="1"/>
      <c r="B78" s="35"/>
      <c r="C78" s="36"/>
      <c r="D78" s="37"/>
    </row>
    <row r="79" spans="1:18">
      <c r="A79" s="1"/>
      <c r="B79" s="35"/>
      <c r="C79" s="36"/>
      <c r="D79" s="37"/>
    </row>
    <row r="80" spans="1:18">
      <c r="A80" s="1"/>
      <c r="B80" s="35"/>
      <c r="C80" s="36"/>
      <c r="D80" s="37"/>
    </row>
    <row r="81" spans="1:4">
      <c r="A81" s="1"/>
      <c r="B81" s="35"/>
      <c r="C81" s="36"/>
      <c r="D81" s="37"/>
    </row>
    <row r="82" spans="1:4">
      <c r="A82" s="1"/>
      <c r="B82" s="35"/>
      <c r="C82" s="36"/>
      <c r="D82" s="37"/>
    </row>
    <row r="83" spans="1:4">
      <c r="A83" s="1"/>
      <c r="B83" s="35"/>
      <c r="C83" s="36"/>
      <c r="D83" s="37"/>
    </row>
    <row r="84" spans="1:4" ht="15" customHeight="1">
      <c r="A84" s="1"/>
      <c r="B84" s="35"/>
      <c r="C84" s="36"/>
      <c r="D84" s="37"/>
    </row>
    <row r="85" spans="1:4">
      <c r="A85" s="1"/>
      <c r="B85" s="35"/>
      <c r="C85" s="36"/>
      <c r="D85" s="37"/>
    </row>
    <row r="86" spans="1:4">
      <c r="A86" s="1"/>
      <c r="B86" s="35"/>
      <c r="C86" s="36"/>
      <c r="D86" s="37"/>
    </row>
    <row r="87" spans="1:4" ht="15" customHeight="1">
      <c r="A87" s="1"/>
      <c r="B87" s="35"/>
      <c r="C87" s="36"/>
      <c r="D87" s="37"/>
    </row>
    <row r="88" spans="1:4">
      <c r="A88" s="1"/>
      <c r="B88" s="35"/>
      <c r="C88" s="36"/>
      <c r="D88" s="37"/>
    </row>
    <row r="89" spans="1:4">
      <c r="A89" s="1"/>
      <c r="B89" s="35"/>
      <c r="C89" s="36"/>
      <c r="D89" s="37"/>
    </row>
    <row r="90" spans="1:4">
      <c r="A90" s="1"/>
      <c r="B90" s="35"/>
      <c r="C90" s="36"/>
      <c r="D90" s="37"/>
    </row>
    <row r="91" spans="1:4">
      <c r="A91" s="1"/>
      <c r="B91" s="35"/>
      <c r="C91" s="36"/>
      <c r="D91" s="37"/>
    </row>
    <row r="92" spans="1:4">
      <c r="A92" s="1"/>
      <c r="B92" s="35"/>
      <c r="C92" s="36"/>
      <c r="D92" s="37"/>
    </row>
    <row r="93" spans="1:4">
      <c r="A93" s="1"/>
      <c r="B93" s="35"/>
      <c r="C93" s="36"/>
      <c r="D93" s="37"/>
    </row>
    <row r="94" spans="1:4">
      <c r="A94" s="1"/>
      <c r="B94" s="35"/>
      <c r="C94" s="36"/>
      <c r="D94" s="37"/>
    </row>
    <row r="95" spans="1:4">
      <c r="A95" s="1"/>
      <c r="B95" s="35"/>
      <c r="C95" s="36"/>
      <c r="D95" s="37"/>
    </row>
    <row r="96" spans="1:4">
      <c r="A96" s="1"/>
      <c r="B96" s="35"/>
      <c r="C96" s="36"/>
      <c r="D96" s="37"/>
    </row>
    <row r="97" spans="1:4">
      <c r="A97" s="1"/>
      <c r="B97" s="35"/>
      <c r="C97" s="36"/>
      <c r="D97" s="37"/>
    </row>
    <row r="98" spans="1:4">
      <c r="A98" s="1"/>
      <c r="B98" s="35"/>
      <c r="C98" s="36"/>
      <c r="D98" s="37"/>
    </row>
    <row r="99" spans="1:4">
      <c r="A99" s="1"/>
      <c r="B99" s="35"/>
      <c r="C99" s="36"/>
      <c r="D99" s="37"/>
    </row>
    <row r="100" spans="1:4">
      <c r="A100" s="1"/>
      <c r="B100" s="35"/>
      <c r="C100" s="36"/>
      <c r="D100" s="37"/>
    </row>
    <row r="101" spans="1:4">
      <c r="A101" s="1"/>
      <c r="B101" s="35"/>
      <c r="C101" s="36"/>
      <c r="D101" s="37"/>
    </row>
    <row r="102" spans="1:4">
      <c r="A102" s="1"/>
      <c r="B102" s="35"/>
      <c r="C102" s="36"/>
      <c r="D102" s="37"/>
    </row>
    <row r="103" spans="1:4">
      <c r="A103" s="1"/>
      <c r="B103" s="35"/>
      <c r="C103" s="36"/>
      <c r="D103" s="37"/>
    </row>
    <row r="104" spans="1:4">
      <c r="A104" s="1"/>
      <c r="B104" s="35"/>
      <c r="C104" s="36"/>
      <c r="D104" s="37"/>
    </row>
    <row r="105" spans="1:4">
      <c r="A105" s="1"/>
      <c r="B105" s="35"/>
      <c r="C105" s="36"/>
      <c r="D105" s="37"/>
    </row>
    <row r="106" spans="1:4">
      <c r="A106" s="1"/>
      <c r="B106" s="35"/>
      <c r="C106" s="36"/>
      <c r="D106" s="37"/>
    </row>
    <row r="107" spans="1:4">
      <c r="A107" s="1"/>
      <c r="B107" s="35"/>
      <c r="C107" s="36"/>
      <c r="D107" s="37"/>
    </row>
    <row r="108" spans="1:4">
      <c r="A108" s="1"/>
      <c r="B108" s="35"/>
      <c r="C108" s="36"/>
      <c r="D108" s="37"/>
    </row>
    <row r="109" spans="1:4">
      <c r="A109" s="1"/>
      <c r="B109" s="35"/>
      <c r="C109" s="36"/>
      <c r="D109" s="37"/>
    </row>
    <row r="110" spans="1:4">
      <c r="A110" s="1"/>
      <c r="B110" s="35"/>
      <c r="C110" s="36"/>
      <c r="D110" s="37"/>
    </row>
    <row r="111" spans="1:4">
      <c r="A111" s="1"/>
      <c r="B111" s="35"/>
      <c r="C111" s="36"/>
      <c r="D111" s="37"/>
    </row>
    <row r="112" spans="1:4">
      <c r="A112" s="1"/>
      <c r="B112" s="35"/>
      <c r="C112" s="36"/>
      <c r="D112" s="37"/>
    </row>
    <row r="113" spans="1:4">
      <c r="A113" s="1"/>
      <c r="B113" s="35"/>
      <c r="C113" s="36"/>
      <c r="D113" s="37"/>
    </row>
    <row r="114" spans="1:4">
      <c r="A114" s="1"/>
      <c r="B114" s="35"/>
      <c r="C114" s="36"/>
      <c r="D114" s="37"/>
    </row>
    <row r="115" spans="1:4">
      <c r="A115" s="1"/>
      <c r="B115" s="35"/>
      <c r="C115" s="36"/>
      <c r="D115" s="37"/>
    </row>
    <row r="116" spans="1:4">
      <c r="A116" s="1"/>
      <c r="B116" s="35"/>
      <c r="C116" s="36"/>
      <c r="D116" s="37"/>
    </row>
    <row r="118" spans="1:4">
      <c r="C118" s="7"/>
      <c r="D118" s="7"/>
    </row>
    <row r="119" spans="1:4">
      <c r="C119" s="7"/>
      <c r="D119" s="7"/>
    </row>
    <row r="120" spans="1:4">
      <c r="C120" s="7"/>
      <c r="D120" s="7"/>
    </row>
    <row r="121" spans="1:4">
      <c r="C121" s="7"/>
      <c r="D121" s="7"/>
    </row>
    <row r="122" spans="1:4">
      <c r="C122" s="7"/>
      <c r="D122" s="7"/>
    </row>
    <row r="123" spans="1:4">
      <c r="C123" s="7"/>
      <c r="D123" s="7"/>
    </row>
    <row r="124" spans="1:4">
      <c r="C124" s="7"/>
      <c r="D124" s="7"/>
    </row>
    <row r="125" spans="1:4">
      <c r="C125" s="7"/>
      <c r="D125" s="7"/>
    </row>
    <row r="126" spans="1:4">
      <c r="C126" s="7"/>
      <c r="D126" s="7"/>
    </row>
    <row r="127" spans="1:4">
      <c r="C127" s="7"/>
      <c r="D127" s="7"/>
    </row>
    <row r="128" spans="1:4">
      <c r="C128" s="7"/>
      <c r="D128" s="7"/>
    </row>
    <row r="129" spans="3:4">
      <c r="C129" s="7"/>
      <c r="D129" s="7"/>
    </row>
    <row r="130" spans="3:4">
      <c r="C130" s="7"/>
      <c r="D130" s="7"/>
    </row>
    <row r="131" spans="3:4">
      <c r="C131" s="7"/>
      <c r="D131" s="7"/>
    </row>
    <row r="132" spans="3:4">
      <c r="C132" s="7"/>
      <c r="D132" s="7"/>
    </row>
    <row r="133" spans="3:4">
      <c r="C133" s="7"/>
      <c r="D133" s="7"/>
    </row>
    <row r="134" spans="3:4">
      <c r="C134" s="7"/>
      <c r="D134" s="7"/>
    </row>
    <row r="135" spans="3:4">
      <c r="C135" s="7"/>
      <c r="D135" s="7"/>
    </row>
    <row r="136" spans="3:4">
      <c r="C136" s="7"/>
      <c r="D136" s="7"/>
    </row>
    <row r="137" spans="3:4">
      <c r="C137" s="7"/>
      <c r="D137" s="7"/>
    </row>
    <row r="138" spans="3:4">
      <c r="C138" s="7"/>
      <c r="D138" s="7"/>
    </row>
    <row r="139" spans="3:4">
      <c r="C139" s="7"/>
      <c r="D139" s="7"/>
    </row>
    <row r="140" spans="3:4">
      <c r="C140" s="7"/>
      <c r="D140" s="7"/>
    </row>
  </sheetData>
  <mergeCells count="35">
    <mergeCell ref="B17:E17"/>
    <mergeCell ref="B12:E12"/>
    <mergeCell ref="B13:E13"/>
    <mergeCell ref="B14:E14"/>
    <mergeCell ref="B15:E15"/>
    <mergeCell ref="B16:E16"/>
    <mergeCell ref="L27:R27"/>
    <mergeCell ref="A26:E26"/>
    <mergeCell ref="A27:A28"/>
    <mergeCell ref="B27:B28"/>
    <mergeCell ref="C27:C28"/>
    <mergeCell ref="F27:G27"/>
    <mergeCell ref="H27:K27"/>
    <mergeCell ref="D27:E27"/>
    <mergeCell ref="B18:E18"/>
    <mergeCell ref="F18:I18"/>
    <mergeCell ref="F16:I16"/>
    <mergeCell ref="F15:I15"/>
    <mergeCell ref="A1:E1"/>
    <mergeCell ref="A2:E2"/>
    <mergeCell ref="B5:E5"/>
    <mergeCell ref="B6:E6"/>
    <mergeCell ref="F5:I5"/>
    <mergeCell ref="F6:I6"/>
    <mergeCell ref="F7:I7"/>
    <mergeCell ref="B7:E7"/>
    <mergeCell ref="B8:E8"/>
    <mergeCell ref="B9:E9"/>
    <mergeCell ref="B10:E10"/>
    <mergeCell ref="B11:E11"/>
    <mergeCell ref="A4:I4"/>
    <mergeCell ref="F8:I8"/>
    <mergeCell ref="F9:I9"/>
    <mergeCell ref="F10:I10"/>
    <mergeCell ref="F11:I11"/>
  </mergeCells>
  <pageMargins left="0.41" right="0.2" top="0.31" bottom="0.15748031496062992" header="0.23" footer="0.31496062992125984"/>
  <pageSetup paperSize="9" scale="59" fitToHeight="0" orientation="landscape" r:id="rId1"/>
  <rowBreaks count="1" manualBreakCount="1">
    <brk id="24" max="16" man="1"/>
  </rowBreak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DA3F4-C9A9-4BFA-B613-42FD4CACCBA8}">
  <sheetPr codeName="Sheet14">
    <pageSetUpPr fitToPage="1"/>
  </sheetPr>
  <dimension ref="A1:N134"/>
  <sheetViews>
    <sheetView view="pageBreakPreview" topLeftCell="A31" zoomScaleNormal="95" zoomScaleSheetLayoutView="100" workbookViewId="0">
      <selection activeCell="B42" sqref="B42"/>
    </sheetView>
  </sheetViews>
  <sheetFormatPr defaultColWidth="9.140625" defaultRowHeight="15"/>
  <cols>
    <col min="1" max="1" width="8.28515625" style="93" customWidth="1"/>
    <col min="2" max="2" width="97.85546875" style="244" customWidth="1"/>
    <col min="3" max="3" width="12.140625" style="93" customWidth="1"/>
    <col min="4" max="5" width="10.140625" style="23" customWidth="1"/>
    <col min="6" max="6" width="12.7109375" style="7" customWidth="1"/>
    <col min="7" max="7" width="15.28515625" style="7" bestFit="1" customWidth="1"/>
    <col min="8" max="8" width="15.28515625" style="7" customWidth="1"/>
    <col min="9" max="9" width="17.28515625" style="7" customWidth="1"/>
    <col min="10" max="10" width="14.85546875" style="7" customWidth="1"/>
    <col min="11" max="11" width="13" style="7" customWidth="1"/>
    <col min="12" max="12" width="14" style="7" customWidth="1"/>
    <col min="13" max="13" width="18.28515625" style="7" customWidth="1"/>
    <col min="14" max="14" width="27.28515625" style="7" customWidth="1"/>
    <col min="15" max="16384" width="9.140625" style="7"/>
  </cols>
  <sheetData>
    <row r="1" spans="1:14" ht="21.75">
      <c r="A1" s="377" t="s">
        <v>647</v>
      </c>
      <c r="B1" s="377"/>
      <c r="C1" s="377"/>
      <c r="D1" s="377"/>
      <c r="E1" s="377"/>
    </row>
    <row r="2" spans="1:14" ht="21.75">
      <c r="A2" s="377" t="s">
        <v>1378</v>
      </c>
      <c r="B2" s="377"/>
      <c r="C2" s="377"/>
      <c r="D2" s="377"/>
      <c r="E2" s="377"/>
    </row>
    <row r="3" spans="1:14" ht="20.25">
      <c r="B3" s="231" t="s">
        <v>785</v>
      </c>
      <c r="N3" s="79"/>
    </row>
    <row r="4" spans="1:14" ht="71.25">
      <c r="A4" s="337" t="s">
        <v>271</v>
      </c>
      <c r="B4" s="338" t="s">
        <v>326</v>
      </c>
      <c r="C4" s="339" t="s">
        <v>264</v>
      </c>
      <c r="D4" s="340" t="s">
        <v>1279</v>
      </c>
      <c r="E4" s="340" t="s">
        <v>1441</v>
      </c>
      <c r="N4" s="79"/>
    </row>
    <row r="5" spans="1:14" ht="28.5">
      <c r="A5" s="90">
        <v>1</v>
      </c>
      <c r="B5" s="233" t="s">
        <v>327</v>
      </c>
      <c r="C5" s="26">
        <v>4000</v>
      </c>
      <c r="D5" s="33"/>
      <c r="E5" s="33"/>
      <c r="N5" s="79"/>
    </row>
    <row r="6" spans="1:14">
      <c r="A6" s="90"/>
      <c r="B6" s="233" t="s">
        <v>328</v>
      </c>
      <c r="C6" s="26">
        <v>4010</v>
      </c>
      <c r="D6" s="33"/>
      <c r="E6" s="33"/>
      <c r="N6" s="79"/>
    </row>
    <row r="7" spans="1:14">
      <c r="A7" s="90"/>
      <c r="B7" s="233" t="s">
        <v>329</v>
      </c>
      <c r="C7" s="26">
        <v>4020</v>
      </c>
      <c r="D7" s="33">
        <f>D5-D6</f>
        <v>0</v>
      </c>
      <c r="E7" s="33">
        <f>E5-E6</f>
        <v>0</v>
      </c>
      <c r="N7" s="79"/>
    </row>
    <row r="8" spans="1:14">
      <c r="A8" s="90"/>
      <c r="B8" s="233"/>
      <c r="C8" s="26"/>
      <c r="D8" s="33"/>
      <c r="E8" s="33"/>
      <c r="N8" s="79"/>
    </row>
    <row r="9" spans="1:14">
      <c r="A9" s="90">
        <v>2</v>
      </c>
      <c r="B9" s="232" t="s">
        <v>330</v>
      </c>
      <c r="C9" s="26"/>
      <c r="D9" s="27"/>
      <c r="E9" s="27"/>
      <c r="N9" s="79"/>
    </row>
    <row r="10" spans="1:14" ht="15.75">
      <c r="A10" s="90"/>
      <c r="B10" s="234" t="s">
        <v>1537</v>
      </c>
      <c r="C10" s="26"/>
      <c r="D10" s="33"/>
      <c r="E10" s="33"/>
      <c r="N10" s="79"/>
    </row>
    <row r="11" spans="1:14">
      <c r="A11" s="90"/>
      <c r="B11" s="233" t="s">
        <v>331</v>
      </c>
      <c r="C11" s="26">
        <v>4031</v>
      </c>
      <c r="D11" s="33"/>
      <c r="E11" s="33"/>
      <c r="N11" s="79"/>
    </row>
    <row r="12" spans="1:14">
      <c r="A12" s="90"/>
      <c r="B12" s="233" t="s">
        <v>332</v>
      </c>
      <c r="C12" s="26">
        <v>4032</v>
      </c>
      <c r="D12" s="33"/>
      <c r="E12" s="33"/>
      <c r="N12" s="79"/>
    </row>
    <row r="13" spans="1:14" ht="28.5">
      <c r="A13" s="90"/>
      <c r="B13" s="233" t="s">
        <v>696</v>
      </c>
      <c r="C13" s="26">
        <v>4033</v>
      </c>
      <c r="D13" s="34"/>
      <c r="E13" s="34"/>
      <c r="N13" s="79"/>
    </row>
    <row r="14" spans="1:14">
      <c r="A14" s="90"/>
      <c r="B14" s="233" t="s">
        <v>333</v>
      </c>
      <c r="C14" s="26">
        <v>4034</v>
      </c>
      <c r="D14" s="33"/>
      <c r="E14" s="33"/>
      <c r="N14" s="79"/>
    </row>
    <row r="15" spans="1:14">
      <c r="A15" s="90"/>
      <c r="B15" s="233" t="s">
        <v>334</v>
      </c>
      <c r="C15" s="26">
        <v>4035</v>
      </c>
      <c r="D15" s="33"/>
      <c r="E15" s="33"/>
      <c r="N15" s="79"/>
    </row>
    <row r="16" spans="1:14">
      <c r="A16" s="90"/>
      <c r="B16" s="247" t="s">
        <v>335</v>
      </c>
      <c r="C16" s="248">
        <v>4040</v>
      </c>
      <c r="D16" s="250">
        <f>SUM(D11:D15)</f>
        <v>0</v>
      </c>
      <c r="E16" s="250">
        <f>SUM(E11:E15)</f>
        <v>0</v>
      </c>
      <c r="N16" s="79"/>
    </row>
    <row r="17" spans="1:14" ht="15.75">
      <c r="A17" s="90"/>
      <c r="B17" s="235" t="s">
        <v>1538</v>
      </c>
      <c r="C17" s="26"/>
      <c r="D17" s="33"/>
      <c r="E17" s="33"/>
      <c r="N17" s="79"/>
    </row>
    <row r="18" spans="1:14">
      <c r="A18" s="90"/>
      <c r="B18" s="233" t="s">
        <v>336</v>
      </c>
      <c r="C18" s="26">
        <v>4041</v>
      </c>
      <c r="D18" s="33"/>
      <c r="E18" s="33"/>
      <c r="N18" s="79"/>
    </row>
    <row r="19" spans="1:14">
      <c r="A19" s="90"/>
      <c r="B19" s="233" t="s">
        <v>337</v>
      </c>
      <c r="C19" s="26">
        <v>4042</v>
      </c>
      <c r="D19" s="33"/>
      <c r="E19" s="33"/>
      <c r="N19" s="79"/>
    </row>
    <row r="20" spans="1:14" ht="28.5">
      <c r="A20" s="90"/>
      <c r="B20" s="233" t="s">
        <v>637</v>
      </c>
      <c r="C20" s="26">
        <v>4043</v>
      </c>
      <c r="D20" s="33"/>
      <c r="E20" s="33"/>
      <c r="N20" s="79"/>
    </row>
    <row r="21" spans="1:14">
      <c r="A21" s="90"/>
      <c r="B21" s="233" t="s">
        <v>338</v>
      </c>
      <c r="C21" s="26">
        <v>4044</v>
      </c>
      <c r="D21" s="33"/>
      <c r="E21" s="33"/>
      <c r="N21" s="79"/>
    </row>
    <row r="22" spans="1:14">
      <c r="A22" s="90"/>
      <c r="B22" s="233" t="s">
        <v>339</v>
      </c>
      <c r="C22" s="26">
        <v>4045</v>
      </c>
      <c r="D22" s="33"/>
      <c r="E22" s="33"/>
      <c r="N22" s="79"/>
    </row>
    <row r="23" spans="1:14">
      <c r="A23" s="90"/>
      <c r="B23" s="247" t="s">
        <v>340</v>
      </c>
      <c r="C23" s="248">
        <v>4050</v>
      </c>
      <c r="D23" s="250">
        <f>SUM(D18:D22)</f>
        <v>0</v>
      </c>
      <c r="E23" s="250">
        <f>SUM(E18:E22)</f>
        <v>0</v>
      </c>
      <c r="N23" s="79"/>
    </row>
    <row r="24" spans="1:14" ht="15.75">
      <c r="A24" s="90"/>
      <c r="B24" s="235" t="s">
        <v>1539</v>
      </c>
      <c r="C24" s="26"/>
      <c r="D24" s="33"/>
      <c r="E24" s="33"/>
      <c r="N24" s="79"/>
    </row>
    <row r="25" spans="1:14">
      <c r="A25" s="90"/>
      <c r="B25" s="233" t="s">
        <v>341</v>
      </c>
      <c r="C25" s="26">
        <v>4051</v>
      </c>
      <c r="D25" s="33"/>
      <c r="E25" s="33"/>
      <c r="N25" s="79"/>
    </row>
    <row r="26" spans="1:14">
      <c r="A26" s="90"/>
      <c r="B26" s="233" t="s">
        <v>342</v>
      </c>
      <c r="C26" s="26">
        <v>4052</v>
      </c>
      <c r="D26" s="33"/>
      <c r="E26" s="33"/>
      <c r="N26" s="79"/>
    </row>
    <row r="27" spans="1:14" ht="28.5">
      <c r="A27" s="90"/>
      <c r="B27" s="233" t="s">
        <v>638</v>
      </c>
      <c r="C27" s="26">
        <v>4053</v>
      </c>
      <c r="D27" s="33"/>
      <c r="E27" s="33"/>
      <c r="N27" s="79"/>
    </row>
    <row r="28" spans="1:14">
      <c r="A28" s="90"/>
      <c r="B28" s="233" t="s">
        <v>343</v>
      </c>
      <c r="C28" s="26">
        <v>4054</v>
      </c>
      <c r="D28" s="33"/>
      <c r="E28" s="33"/>
      <c r="N28" s="79"/>
    </row>
    <row r="29" spans="1:14">
      <c r="A29" s="90"/>
      <c r="B29" s="233" t="s">
        <v>344</v>
      </c>
      <c r="C29" s="26">
        <v>4055</v>
      </c>
      <c r="D29" s="33"/>
      <c r="E29" s="33"/>
      <c r="N29" s="79"/>
    </row>
    <row r="30" spans="1:14">
      <c r="A30" s="90"/>
      <c r="B30" s="247" t="s">
        <v>345</v>
      </c>
      <c r="C30" s="248">
        <v>4060</v>
      </c>
      <c r="D30" s="250">
        <f>SUM(D25:D29)</f>
        <v>0</v>
      </c>
      <c r="E30" s="250">
        <f>SUM(E25:E29)</f>
        <v>0</v>
      </c>
      <c r="N30" s="79"/>
    </row>
    <row r="31" spans="1:14" ht="15.75">
      <c r="A31" s="90"/>
      <c r="B31" s="235" t="s">
        <v>1540</v>
      </c>
      <c r="C31" s="26"/>
      <c r="D31" s="33"/>
      <c r="E31" s="33"/>
      <c r="N31" s="79"/>
    </row>
    <row r="32" spans="1:14">
      <c r="A32" s="90"/>
      <c r="B32" s="233" t="s">
        <v>346</v>
      </c>
      <c r="C32" s="26">
        <v>4061</v>
      </c>
      <c r="D32" s="33"/>
      <c r="E32" s="33"/>
      <c r="N32" s="79"/>
    </row>
    <row r="33" spans="1:5">
      <c r="A33" s="90"/>
      <c r="B33" s="233" t="s">
        <v>347</v>
      </c>
      <c r="C33" s="26">
        <v>4062</v>
      </c>
      <c r="D33" s="33"/>
      <c r="E33" s="33"/>
    </row>
    <row r="34" spans="1:5" ht="28.5">
      <c r="A34" s="90"/>
      <c r="B34" s="233" t="s">
        <v>639</v>
      </c>
      <c r="C34" s="26">
        <v>4063</v>
      </c>
      <c r="D34" s="33"/>
      <c r="E34" s="33"/>
    </row>
    <row r="35" spans="1:5">
      <c r="A35" s="90"/>
      <c r="B35" s="233" t="s">
        <v>348</v>
      </c>
      <c r="C35" s="26">
        <v>4064</v>
      </c>
      <c r="D35" s="33"/>
      <c r="E35" s="33"/>
    </row>
    <row r="36" spans="1:5">
      <c r="A36" s="90"/>
      <c r="B36" s="233" t="s">
        <v>349</v>
      </c>
      <c r="C36" s="26">
        <v>4065</v>
      </c>
      <c r="D36" s="33"/>
      <c r="E36" s="33"/>
    </row>
    <row r="37" spans="1:5" ht="15.75">
      <c r="A37" s="90"/>
      <c r="B37" s="247" t="s">
        <v>350</v>
      </c>
      <c r="C37" s="249">
        <v>4070</v>
      </c>
      <c r="D37" s="250">
        <f>SUM(D32:D36)</f>
        <v>0</v>
      </c>
      <c r="E37" s="250">
        <f>SUM(E32:E36)</f>
        <v>0</v>
      </c>
    </row>
    <row r="38" spans="1:5" ht="15.75">
      <c r="A38" s="90"/>
      <c r="B38" s="246" t="s">
        <v>351</v>
      </c>
      <c r="C38" s="26"/>
      <c r="D38" s="27"/>
      <c r="E38" s="27"/>
    </row>
    <row r="39" spans="1:5">
      <c r="A39" s="90"/>
      <c r="B39" s="233" t="s">
        <v>352</v>
      </c>
      <c r="C39" s="26">
        <v>4071</v>
      </c>
      <c r="D39" s="33"/>
      <c r="E39" s="33"/>
    </row>
    <row r="40" spans="1:5">
      <c r="A40" s="90"/>
      <c r="B40" s="233" t="s">
        <v>353</v>
      </c>
      <c r="C40" s="26">
        <v>4072</v>
      </c>
      <c r="D40" s="33"/>
      <c r="E40" s="33"/>
    </row>
    <row r="41" spans="1:5">
      <c r="A41" s="90"/>
      <c r="B41" s="233" t="s">
        <v>354</v>
      </c>
      <c r="C41" s="26">
        <v>4073</v>
      </c>
      <c r="D41" s="33"/>
      <c r="E41" s="33"/>
    </row>
    <row r="42" spans="1:5">
      <c r="A42" s="90"/>
      <c r="B42" s="233" t="s">
        <v>355</v>
      </c>
      <c r="C42" s="26">
        <v>4074</v>
      </c>
      <c r="D42" s="33"/>
      <c r="E42" s="33"/>
    </row>
    <row r="43" spans="1:5">
      <c r="A43" s="90"/>
      <c r="B43" s="247" t="s">
        <v>356</v>
      </c>
      <c r="C43" s="248">
        <v>4080</v>
      </c>
      <c r="D43" s="250">
        <f>SUM(D39:D42)</f>
        <v>0</v>
      </c>
      <c r="E43" s="250">
        <f>SUM(E39:E42)</f>
        <v>0</v>
      </c>
    </row>
    <row r="44" spans="1:5" ht="15.75">
      <c r="A44" s="90"/>
      <c r="B44" s="235" t="s">
        <v>357</v>
      </c>
      <c r="C44" s="26"/>
      <c r="D44" s="33"/>
      <c r="E44" s="33"/>
    </row>
    <row r="45" spans="1:5">
      <c r="A45" s="90"/>
      <c r="B45" s="233" t="s">
        <v>358</v>
      </c>
      <c r="C45" s="26">
        <v>4081</v>
      </c>
      <c r="D45" s="33"/>
      <c r="E45" s="33"/>
    </row>
    <row r="46" spans="1:5">
      <c r="A46" s="90"/>
      <c r="B46" s="233" t="s">
        <v>359</v>
      </c>
      <c r="C46" s="26">
        <v>4082</v>
      </c>
      <c r="D46" s="33"/>
      <c r="E46" s="33"/>
    </row>
    <row r="47" spans="1:5">
      <c r="A47" s="90"/>
      <c r="B47" s="233" t="s">
        <v>360</v>
      </c>
      <c r="C47" s="26">
        <v>4083</v>
      </c>
      <c r="D47" s="33"/>
      <c r="E47" s="33"/>
    </row>
    <row r="48" spans="1:5">
      <c r="A48" s="90"/>
      <c r="B48" s="233" t="s">
        <v>361</v>
      </c>
      <c r="C48" s="26">
        <v>4084</v>
      </c>
      <c r="D48" s="33"/>
      <c r="E48" s="33"/>
    </row>
    <row r="49" spans="1:5">
      <c r="A49" s="90"/>
      <c r="B49" s="247" t="s">
        <v>362</v>
      </c>
      <c r="C49" s="248">
        <v>4090</v>
      </c>
      <c r="D49" s="250">
        <f>SUM(D45:D48)</f>
        <v>0</v>
      </c>
      <c r="E49" s="250">
        <f>SUM(E45:E48)</f>
        <v>0</v>
      </c>
    </row>
    <row r="50" spans="1:5" ht="15.75">
      <c r="A50" s="90"/>
      <c r="B50" s="235" t="s">
        <v>363</v>
      </c>
      <c r="C50" s="26"/>
      <c r="D50" s="33"/>
      <c r="E50" s="33"/>
    </row>
    <row r="51" spans="1:5">
      <c r="A51" s="90"/>
      <c r="B51" s="233" t="s">
        <v>364</v>
      </c>
      <c r="C51" s="26">
        <v>4091</v>
      </c>
      <c r="D51" s="33"/>
      <c r="E51" s="33"/>
    </row>
    <row r="52" spans="1:5">
      <c r="A52" s="90"/>
      <c r="B52" s="233" t="s">
        <v>365</v>
      </c>
      <c r="C52" s="26">
        <v>4092</v>
      </c>
      <c r="D52" s="33"/>
      <c r="E52" s="33"/>
    </row>
    <row r="53" spans="1:5">
      <c r="A53" s="90"/>
      <c r="B53" s="233" t="s">
        <v>640</v>
      </c>
      <c r="C53" s="26">
        <v>4093</v>
      </c>
      <c r="D53" s="33"/>
      <c r="E53" s="33"/>
    </row>
    <row r="54" spans="1:5">
      <c r="A54" s="90"/>
      <c r="B54" s="233" t="s">
        <v>366</v>
      </c>
      <c r="C54" s="26">
        <v>4094</v>
      </c>
      <c r="D54" s="33"/>
      <c r="E54" s="33"/>
    </row>
    <row r="55" spans="1:5">
      <c r="A55" s="90"/>
      <c r="B55" s="247" t="s">
        <v>367</v>
      </c>
      <c r="C55" s="248">
        <v>5000</v>
      </c>
      <c r="D55" s="250">
        <f>SUM(D51:D54)</f>
        <v>0</v>
      </c>
      <c r="E55" s="250">
        <f>SUM(E51:E54)</f>
        <v>0</v>
      </c>
    </row>
    <row r="56" spans="1:5" ht="15.75">
      <c r="A56" s="90"/>
      <c r="B56" s="235" t="s">
        <v>368</v>
      </c>
      <c r="C56" s="26"/>
      <c r="D56" s="33"/>
      <c r="E56" s="33"/>
    </row>
    <row r="57" spans="1:5">
      <c r="A57" s="90"/>
      <c r="B57" s="233" t="s">
        <v>369</v>
      </c>
      <c r="C57" s="26">
        <v>5001</v>
      </c>
      <c r="D57" s="33"/>
      <c r="E57" s="33"/>
    </row>
    <row r="58" spans="1:5">
      <c r="A58" s="90"/>
      <c r="B58" s="233" t="s">
        <v>370</v>
      </c>
      <c r="C58" s="26">
        <v>5002</v>
      </c>
      <c r="D58" s="33"/>
      <c r="E58" s="33"/>
    </row>
    <row r="59" spans="1:5">
      <c r="A59" s="90"/>
      <c r="B59" s="233" t="s">
        <v>641</v>
      </c>
      <c r="C59" s="26">
        <v>5003</v>
      </c>
      <c r="D59" s="33"/>
      <c r="E59" s="33"/>
    </row>
    <row r="60" spans="1:5">
      <c r="A60" s="90"/>
      <c r="B60" s="233" t="s">
        <v>371</v>
      </c>
      <c r="C60" s="26">
        <v>5004</v>
      </c>
      <c r="D60" s="33"/>
      <c r="E60" s="33"/>
    </row>
    <row r="61" spans="1:5">
      <c r="A61" s="90"/>
      <c r="B61" s="247" t="s">
        <v>372</v>
      </c>
      <c r="C61" s="248">
        <v>5010</v>
      </c>
      <c r="D61" s="250">
        <f>SUM(D57:D60)</f>
        <v>0</v>
      </c>
      <c r="E61" s="250">
        <f>SUM(E57:E60)</f>
        <v>0</v>
      </c>
    </row>
    <row r="62" spans="1:5" ht="16.5">
      <c r="A62" s="90"/>
      <c r="B62" s="251" t="s">
        <v>859</v>
      </c>
      <c r="C62" s="252">
        <v>5020</v>
      </c>
      <c r="D62" s="253">
        <f>D61+D55+D49+D43+D37+D30+D23+D16</f>
        <v>0</v>
      </c>
      <c r="E62" s="253">
        <f>E61+E55+E49+E43+E37+E30+E23+E16</f>
        <v>0</v>
      </c>
    </row>
    <row r="63" spans="1:5">
      <c r="A63" s="1"/>
      <c r="B63" s="242"/>
      <c r="C63" s="36"/>
      <c r="D63" s="37"/>
      <c r="E63" s="37"/>
    </row>
    <row r="64" spans="1:5">
      <c r="A64" s="1"/>
      <c r="B64" s="242"/>
      <c r="C64" s="36"/>
      <c r="D64" s="37"/>
      <c r="E64" s="37"/>
    </row>
    <row r="65" spans="1:5">
      <c r="A65" s="1"/>
      <c r="B65" s="242"/>
      <c r="C65" s="36"/>
      <c r="D65" s="37"/>
      <c r="E65" s="37"/>
    </row>
    <row r="66" spans="1:5">
      <c r="A66" s="1"/>
      <c r="B66" s="242"/>
      <c r="C66" s="36"/>
      <c r="D66" s="37"/>
      <c r="E66" s="37"/>
    </row>
    <row r="67" spans="1:5">
      <c r="A67" s="1"/>
      <c r="B67" s="242"/>
      <c r="C67" s="36"/>
      <c r="D67" s="37"/>
      <c r="E67" s="37"/>
    </row>
    <row r="68" spans="1:5">
      <c r="A68" s="1"/>
      <c r="B68" s="242"/>
      <c r="C68" s="36"/>
      <c r="D68" s="37"/>
      <c r="E68" s="37"/>
    </row>
    <row r="69" spans="1:5">
      <c r="A69" s="1"/>
      <c r="B69" s="242"/>
      <c r="C69" s="36"/>
      <c r="D69" s="37"/>
      <c r="E69" s="37"/>
    </row>
    <row r="70" spans="1:5">
      <c r="A70" s="1"/>
      <c r="B70" s="242"/>
      <c r="C70" s="36"/>
      <c r="D70" s="37"/>
      <c r="E70" s="37"/>
    </row>
    <row r="71" spans="1:5">
      <c r="A71" s="1"/>
      <c r="B71" s="242"/>
      <c r="C71" s="36"/>
      <c r="D71" s="37"/>
      <c r="E71" s="37"/>
    </row>
    <row r="72" spans="1:5">
      <c r="A72" s="1"/>
      <c r="B72" s="242"/>
      <c r="C72" s="36"/>
      <c r="D72" s="37"/>
      <c r="E72" s="37"/>
    </row>
    <row r="73" spans="1:5">
      <c r="A73" s="1"/>
      <c r="B73" s="242"/>
      <c r="C73" s="36"/>
      <c r="D73" s="37"/>
      <c r="E73" s="37"/>
    </row>
    <row r="74" spans="1:5">
      <c r="A74" s="1"/>
      <c r="B74" s="242"/>
      <c r="C74" s="36"/>
      <c r="D74" s="37"/>
      <c r="E74" s="37"/>
    </row>
    <row r="75" spans="1:5">
      <c r="A75" s="1"/>
      <c r="B75" s="242"/>
      <c r="C75" s="36"/>
      <c r="D75" s="37"/>
      <c r="E75" s="37"/>
    </row>
    <row r="76" spans="1:5">
      <c r="A76" s="1"/>
      <c r="B76" s="242"/>
      <c r="C76" s="36"/>
      <c r="D76" s="37"/>
      <c r="E76" s="37"/>
    </row>
    <row r="77" spans="1:5">
      <c r="A77" s="1"/>
      <c r="B77" s="242"/>
      <c r="C77" s="36"/>
      <c r="D77" s="37"/>
      <c r="E77" s="37"/>
    </row>
    <row r="78" spans="1:5">
      <c r="A78" s="1"/>
      <c r="B78" s="242"/>
      <c r="C78" s="36"/>
      <c r="D78" s="37"/>
      <c r="E78" s="37"/>
    </row>
    <row r="79" spans="1:5">
      <c r="A79" s="1"/>
      <c r="B79" s="242"/>
      <c r="C79" s="36"/>
      <c r="D79" s="37"/>
      <c r="E79" s="37"/>
    </row>
    <row r="80" spans="1:5">
      <c r="A80" s="1"/>
      <c r="B80" s="242"/>
      <c r="C80" s="36"/>
      <c r="D80" s="37"/>
      <c r="E80" s="37"/>
    </row>
    <row r="81" spans="1:5">
      <c r="A81" s="1"/>
      <c r="B81" s="242"/>
      <c r="C81" s="36"/>
      <c r="D81" s="37"/>
      <c r="E81" s="37"/>
    </row>
    <row r="82" spans="1:5">
      <c r="A82" s="1"/>
      <c r="B82" s="242"/>
      <c r="C82" s="36"/>
      <c r="D82" s="37"/>
      <c r="E82" s="37"/>
    </row>
    <row r="83" spans="1:5">
      <c r="A83" s="1"/>
      <c r="B83" s="242"/>
      <c r="C83" s="36"/>
      <c r="D83" s="37"/>
      <c r="E83" s="37"/>
    </row>
    <row r="84" spans="1:5">
      <c r="A84" s="1"/>
      <c r="B84" s="242"/>
      <c r="C84" s="36"/>
      <c r="D84" s="37"/>
      <c r="E84" s="37"/>
    </row>
    <row r="85" spans="1:5">
      <c r="A85" s="1"/>
      <c r="B85" s="242"/>
      <c r="C85" s="36"/>
      <c r="D85" s="37"/>
      <c r="E85" s="37"/>
    </row>
    <row r="86" spans="1:5">
      <c r="A86" s="1"/>
      <c r="B86" s="242"/>
      <c r="C86" s="36"/>
      <c r="D86" s="37"/>
      <c r="E86" s="37"/>
    </row>
    <row r="87" spans="1:5">
      <c r="A87" s="1"/>
      <c r="B87" s="242"/>
      <c r="C87" s="36"/>
      <c r="D87" s="37"/>
      <c r="E87" s="37"/>
    </row>
    <row r="88" spans="1:5">
      <c r="A88" s="1"/>
      <c r="B88" s="242"/>
      <c r="C88" s="36"/>
      <c r="D88" s="37"/>
      <c r="E88" s="37"/>
    </row>
    <row r="89" spans="1:5">
      <c r="A89" s="1"/>
      <c r="B89" s="242"/>
      <c r="C89" s="36"/>
      <c r="D89" s="37"/>
      <c r="E89" s="37"/>
    </row>
    <row r="90" spans="1:5">
      <c r="A90" s="1"/>
      <c r="B90" s="242"/>
      <c r="C90" s="36"/>
      <c r="D90" s="37"/>
      <c r="E90" s="37"/>
    </row>
    <row r="91" spans="1:5">
      <c r="A91" s="1"/>
      <c r="B91" s="242"/>
      <c r="C91" s="36"/>
      <c r="D91" s="37"/>
      <c r="E91" s="37"/>
    </row>
    <row r="92" spans="1:5">
      <c r="A92" s="1"/>
      <c r="B92" s="242"/>
      <c r="C92" s="36"/>
      <c r="D92" s="37"/>
      <c r="E92" s="37"/>
    </row>
    <row r="93" spans="1:5">
      <c r="A93" s="1"/>
      <c r="B93" s="242"/>
      <c r="C93" s="36"/>
      <c r="D93" s="37"/>
      <c r="E93" s="37"/>
    </row>
    <row r="94" spans="1:5">
      <c r="A94" s="1"/>
      <c r="B94" s="242"/>
      <c r="C94" s="36"/>
      <c r="D94" s="37"/>
      <c r="E94" s="37"/>
    </row>
    <row r="95" spans="1:5">
      <c r="A95" s="1"/>
      <c r="B95" s="242"/>
      <c r="C95" s="36"/>
      <c r="D95" s="37"/>
      <c r="E95" s="37"/>
    </row>
    <row r="96" spans="1:5">
      <c r="A96" s="1"/>
      <c r="B96" s="242"/>
      <c r="C96" s="36"/>
      <c r="D96" s="37"/>
      <c r="E96" s="37"/>
    </row>
    <row r="97" spans="1:5">
      <c r="A97" s="1"/>
      <c r="B97" s="242"/>
      <c r="C97" s="36"/>
      <c r="D97" s="37"/>
      <c r="E97" s="37"/>
    </row>
    <row r="98" spans="1:5">
      <c r="A98" s="1"/>
      <c r="B98" s="242"/>
      <c r="C98" s="36"/>
      <c r="D98" s="37"/>
      <c r="E98" s="37"/>
    </row>
    <row r="99" spans="1:5">
      <c r="A99" s="1"/>
      <c r="B99" s="242"/>
      <c r="C99" s="36"/>
      <c r="D99" s="37"/>
      <c r="E99" s="37"/>
    </row>
    <row r="100" spans="1:5">
      <c r="A100" s="1"/>
      <c r="B100" s="242"/>
      <c r="C100" s="36"/>
      <c r="D100" s="37"/>
      <c r="E100" s="37"/>
    </row>
    <row r="101" spans="1:5">
      <c r="A101" s="1"/>
      <c r="B101" s="242"/>
      <c r="C101" s="36"/>
      <c r="D101" s="37"/>
      <c r="E101" s="37"/>
    </row>
    <row r="102" spans="1:5">
      <c r="A102" s="1"/>
      <c r="B102" s="242"/>
      <c r="C102" s="36"/>
      <c r="D102" s="37"/>
      <c r="E102" s="37"/>
    </row>
    <row r="103" spans="1:5">
      <c r="A103" s="1"/>
      <c r="B103" s="242"/>
      <c r="C103" s="36"/>
      <c r="D103" s="37"/>
      <c r="E103" s="37"/>
    </row>
    <row r="104" spans="1:5">
      <c r="A104" s="1"/>
      <c r="B104" s="242"/>
      <c r="C104" s="36"/>
      <c r="D104" s="37"/>
      <c r="E104" s="37"/>
    </row>
    <row r="105" spans="1:5">
      <c r="A105" s="1"/>
      <c r="B105" s="242"/>
      <c r="C105" s="36"/>
      <c r="D105" s="37"/>
      <c r="E105" s="37"/>
    </row>
    <row r="106" spans="1:5">
      <c r="A106" s="1"/>
      <c r="B106" s="242"/>
      <c r="C106" s="36"/>
      <c r="D106" s="37"/>
      <c r="E106" s="37"/>
    </row>
    <row r="107" spans="1:5">
      <c r="A107" s="1"/>
      <c r="B107" s="242"/>
      <c r="C107" s="36"/>
      <c r="D107" s="37"/>
      <c r="E107" s="37"/>
    </row>
    <row r="108" spans="1:5">
      <c r="A108" s="1"/>
      <c r="B108" s="242"/>
      <c r="C108" s="36"/>
      <c r="D108" s="37"/>
      <c r="E108" s="37"/>
    </row>
    <row r="109" spans="1:5">
      <c r="A109" s="1"/>
      <c r="B109" s="242"/>
      <c r="C109" s="36"/>
      <c r="D109" s="37"/>
      <c r="E109" s="37"/>
    </row>
    <row r="110" spans="1:5">
      <c r="A110" s="1"/>
      <c r="B110" s="242"/>
      <c r="C110" s="36"/>
      <c r="D110" s="37"/>
      <c r="E110" s="37"/>
    </row>
    <row r="112" spans="1:5">
      <c r="B112" s="236"/>
      <c r="D112" s="7"/>
      <c r="E112" s="7"/>
    </row>
    <row r="113" spans="2:5">
      <c r="B113" s="236"/>
      <c r="D113" s="7"/>
      <c r="E113" s="7"/>
    </row>
    <row r="114" spans="2:5">
      <c r="B114" s="236"/>
      <c r="D114" s="7"/>
      <c r="E114" s="7"/>
    </row>
    <row r="115" spans="2:5">
      <c r="B115" s="236"/>
      <c r="D115" s="7"/>
      <c r="E115" s="7"/>
    </row>
    <row r="116" spans="2:5">
      <c r="B116" s="236"/>
      <c r="D116" s="7"/>
      <c r="E116" s="7"/>
    </row>
    <row r="117" spans="2:5">
      <c r="B117" s="236"/>
      <c r="D117" s="7"/>
      <c r="E117" s="7"/>
    </row>
    <row r="118" spans="2:5">
      <c r="B118" s="236"/>
      <c r="D118" s="7"/>
      <c r="E118" s="7"/>
    </row>
    <row r="119" spans="2:5">
      <c r="B119" s="236"/>
      <c r="D119" s="7"/>
      <c r="E119" s="7"/>
    </row>
    <row r="120" spans="2:5">
      <c r="B120" s="236"/>
      <c r="D120" s="7"/>
      <c r="E120" s="7"/>
    </row>
    <row r="121" spans="2:5">
      <c r="B121" s="236"/>
      <c r="D121" s="7"/>
      <c r="E121" s="7"/>
    </row>
    <row r="122" spans="2:5">
      <c r="B122" s="236"/>
      <c r="D122" s="7"/>
      <c r="E122" s="7"/>
    </row>
    <row r="123" spans="2:5">
      <c r="B123" s="236"/>
      <c r="D123" s="7"/>
      <c r="E123" s="7"/>
    </row>
    <row r="124" spans="2:5">
      <c r="B124" s="236"/>
      <c r="D124" s="7"/>
      <c r="E124" s="7"/>
    </row>
    <row r="125" spans="2:5">
      <c r="B125" s="236"/>
      <c r="D125" s="7"/>
      <c r="E125" s="7"/>
    </row>
    <row r="126" spans="2:5">
      <c r="B126" s="236"/>
      <c r="D126" s="7"/>
      <c r="E126" s="7"/>
    </row>
    <row r="127" spans="2:5">
      <c r="B127" s="236"/>
      <c r="D127" s="7"/>
      <c r="E127" s="7"/>
    </row>
    <row r="128" spans="2:5">
      <c r="B128" s="236"/>
      <c r="D128" s="7"/>
      <c r="E128" s="7"/>
    </row>
    <row r="129" spans="2:5">
      <c r="B129" s="236"/>
      <c r="D129" s="7"/>
      <c r="E129" s="7"/>
    </row>
    <row r="130" spans="2:5">
      <c r="B130" s="236"/>
      <c r="D130" s="7"/>
      <c r="E130" s="7"/>
    </row>
    <row r="131" spans="2:5">
      <c r="B131" s="236"/>
      <c r="D131" s="7"/>
      <c r="E131" s="7"/>
    </row>
    <row r="132" spans="2:5">
      <c r="B132" s="236"/>
      <c r="D132" s="7"/>
      <c r="E132" s="7"/>
    </row>
    <row r="133" spans="2:5">
      <c r="B133" s="236"/>
      <c r="D133" s="7"/>
      <c r="E133" s="7"/>
    </row>
    <row r="134" spans="2:5">
      <c r="B134" s="236"/>
      <c r="D134" s="7"/>
      <c r="E134" s="7"/>
    </row>
  </sheetData>
  <mergeCells count="2">
    <mergeCell ref="A1:E1"/>
    <mergeCell ref="A2:E2"/>
  </mergeCells>
  <pageMargins left="0.70866141732283472" right="0.70866141732283472" top="0.15748031496062992" bottom="0.15748031496062992" header="0.23622047244094491" footer="0.31496062992125984"/>
  <pageSetup scale="65" fitToHeight="0" orientation="portrait" r:id="rId1"/>
  <headerFooter>
    <oddFooter>Page &amp;P</oddFooter>
  </headerFooter>
  <rowBreaks count="1" manualBreakCount="1">
    <brk id="37" max="4"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FB652-8596-4243-B855-482736714981}">
  <sheetPr codeName="Sheet19">
    <pageSetUpPr fitToPage="1"/>
  </sheetPr>
  <dimension ref="A1:F522"/>
  <sheetViews>
    <sheetView view="pageBreakPreview" zoomScaleNormal="95" zoomScaleSheetLayoutView="100" workbookViewId="0">
      <selection sqref="A1:E2"/>
    </sheetView>
  </sheetViews>
  <sheetFormatPr defaultColWidth="9.140625" defaultRowHeight="15"/>
  <cols>
    <col min="1" max="1" width="8.28515625" style="93" customWidth="1"/>
    <col min="2" max="2" width="97.85546875" style="244" customWidth="1"/>
    <col min="3" max="3" width="12.140625" style="93" customWidth="1"/>
    <col min="4" max="5" width="10.140625" style="23" customWidth="1"/>
    <col min="6" max="6" width="12.7109375" style="7" customWidth="1"/>
    <col min="7" max="7" width="15.28515625" style="7" bestFit="1" customWidth="1"/>
    <col min="8" max="8" width="15.28515625" style="7" customWidth="1"/>
    <col min="9" max="9" width="17.28515625" style="7" customWidth="1"/>
    <col min="10" max="10" width="14.85546875" style="7" customWidth="1"/>
    <col min="11" max="11" width="13" style="7" customWidth="1"/>
    <col min="12" max="12" width="14" style="7" customWidth="1"/>
    <col min="13" max="13" width="18.28515625" style="7" customWidth="1"/>
    <col min="14" max="14" width="27.28515625" style="7" customWidth="1"/>
    <col min="15" max="16384" width="9.140625" style="7"/>
  </cols>
  <sheetData>
    <row r="1" spans="1:5" ht="21.75">
      <c r="A1" s="377" t="s">
        <v>647</v>
      </c>
      <c r="B1" s="377"/>
      <c r="C1" s="377"/>
      <c r="D1" s="377"/>
      <c r="E1" s="377"/>
    </row>
    <row r="2" spans="1:5" ht="21.75">
      <c r="A2" s="377" t="s">
        <v>1378</v>
      </c>
      <c r="B2" s="377"/>
      <c r="C2" s="377"/>
      <c r="D2" s="377"/>
      <c r="E2" s="377"/>
    </row>
    <row r="3" spans="1:5" ht="20.25">
      <c r="A3" s="402" t="s">
        <v>786</v>
      </c>
      <c r="B3" s="402"/>
      <c r="C3" s="402"/>
      <c r="D3" s="402"/>
      <c r="E3" s="7"/>
    </row>
    <row r="4" spans="1:5" ht="57">
      <c r="A4" s="90" t="s">
        <v>271</v>
      </c>
      <c r="B4" s="232"/>
      <c r="C4" s="26" t="s">
        <v>264</v>
      </c>
      <c r="D4" s="32" t="s">
        <v>1280</v>
      </c>
      <c r="E4" s="32" t="s">
        <v>1440</v>
      </c>
    </row>
    <row r="5" spans="1:5">
      <c r="A5" s="24" t="s">
        <v>373</v>
      </c>
      <c r="B5" s="232"/>
      <c r="C5" s="26"/>
      <c r="D5" s="27"/>
      <c r="E5" s="27"/>
    </row>
    <row r="6" spans="1:5">
      <c r="A6" s="90">
        <v>1.1000000000000001</v>
      </c>
      <c r="B6" s="245" t="s">
        <v>374</v>
      </c>
      <c r="C6" s="26"/>
      <c r="D6" s="27"/>
      <c r="E6" s="27"/>
    </row>
    <row r="7" spans="1:5">
      <c r="A7" s="90"/>
      <c r="B7" s="256" t="s">
        <v>375</v>
      </c>
      <c r="C7" s="26">
        <v>3061</v>
      </c>
      <c r="D7" s="27"/>
      <c r="E7" s="27"/>
    </row>
    <row r="8" spans="1:5">
      <c r="A8" s="90"/>
      <c r="B8" s="232" t="s">
        <v>988</v>
      </c>
      <c r="C8" s="26" t="s">
        <v>990</v>
      </c>
      <c r="D8" s="27"/>
      <c r="E8" s="27"/>
    </row>
    <row r="9" spans="1:5">
      <c r="A9" s="90"/>
      <c r="B9" s="232" t="s">
        <v>989</v>
      </c>
      <c r="C9" s="26" t="s">
        <v>991</v>
      </c>
      <c r="D9" s="27"/>
      <c r="E9" s="27"/>
    </row>
    <row r="10" spans="1:5">
      <c r="A10" s="90"/>
      <c r="B10" s="256" t="s">
        <v>1542</v>
      </c>
      <c r="C10" s="26"/>
      <c r="D10" s="27"/>
      <c r="E10" s="27"/>
    </row>
    <row r="11" spans="1:5">
      <c r="A11" s="90"/>
      <c r="B11" s="232" t="s">
        <v>376</v>
      </c>
      <c r="C11" s="26">
        <v>3062</v>
      </c>
      <c r="D11" s="27"/>
      <c r="E11" s="27"/>
    </row>
    <row r="12" spans="1:5">
      <c r="A12" s="90"/>
      <c r="B12" s="232" t="s">
        <v>988</v>
      </c>
      <c r="C12" s="26" t="s">
        <v>992</v>
      </c>
      <c r="D12" s="27"/>
      <c r="E12" s="27"/>
    </row>
    <row r="13" spans="1:5">
      <c r="A13" s="90"/>
      <c r="B13" s="232" t="s">
        <v>989</v>
      </c>
      <c r="C13" s="26" t="s">
        <v>993</v>
      </c>
      <c r="D13" s="27"/>
      <c r="E13" s="27"/>
    </row>
    <row r="14" spans="1:5">
      <c r="A14" s="90"/>
      <c r="B14" s="232" t="s">
        <v>377</v>
      </c>
      <c r="C14" s="26">
        <v>3063</v>
      </c>
      <c r="D14" s="27"/>
      <c r="E14" s="27"/>
    </row>
    <row r="15" spans="1:5">
      <c r="A15" s="90"/>
      <c r="B15" s="232" t="s">
        <v>988</v>
      </c>
      <c r="C15" s="26" t="s">
        <v>994</v>
      </c>
      <c r="D15" s="27"/>
      <c r="E15" s="27"/>
    </row>
    <row r="16" spans="1:5">
      <c r="A16" s="90"/>
      <c r="B16" s="232" t="s">
        <v>989</v>
      </c>
      <c r="C16" s="26" t="s">
        <v>995</v>
      </c>
      <c r="D16" s="27"/>
      <c r="E16" s="27"/>
    </row>
    <row r="17" spans="1:5">
      <c r="A17" s="90"/>
      <c r="B17" s="232" t="s">
        <v>378</v>
      </c>
      <c r="C17" s="26">
        <v>3065</v>
      </c>
      <c r="D17" s="27">
        <f>D11+D14</f>
        <v>0</v>
      </c>
      <c r="E17" s="27">
        <f>E11+E14</f>
        <v>0</v>
      </c>
    </row>
    <row r="18" spans="1:5">
      <c r="A18" s="90"/>
      <c r="B18" s="256" t="s">
        <v>1543</v>
      </c>
      <c r="C18" s="26"/>
      <c r="D18" s="27"/>
      <c r="E18" s="27"/>
    </row>
    <row r="19" spans="1:5">
      <c r="A19" s="90"/>
      <c r="B19" s="232" t="s">
        <v>379</v>
      </c>
      <c r="C19" s="26">
        <v>3066</v>
      </c>
      <c r="D19" s="27"/>
      <c r="E19" s="27"/>
    </row>
    <row r="20" spans="1:5">
      <c r="A20" s="90"/>
      <c r="B20" s="232" t="s">
        <v>988</v>
      </c>
      <c r="C20" s="26" t="s">
        <v>996</v>
      </c>
      <c r="D20" s="27"/>
      <c r="E20" s="27"/>
    </row>
    <row r="21" spans="1:5">
      <c r="A21" s="90"/>
      <c r="B21" s="232" t="s">
        <v>989</v>
      </c>
      <c r="C21" s="26" t="s">
        <v>997</v>
      </c>
      <c r="D21" s="27"/>
      <c r="E21" s="27"/>
    </row>
    <row r="22" spans="1:5">
      <c r="A22" s="90"/>
      <c r="B22" s="232" t="s">
        <v>380</v>
      </c>
      <c r="C22" s="26">
        <v>3067</v>
      </c>
      <c r="D22" s="27"/>
      <c r="E22" s="27"/>
    </row>
    <row r="23" spans="1:5">
      <c r="A23" s="90"/>
      <c r="B23" s="232" t="s">
        <v>988</v>
      </c>
      <c r="C23" s="26" t="s">
        <v>998</v>
      </c>
      <c r="D23" s="27"/>
      <c r="E23" s="27"/>
    </row>
    <row r="24" spans="1:5">
      <c r="A24" s="90"/>
      <c r="B24" s="232" t="s">
        <v>989</v>
      </c>
      <c r="C24" s="26" t="s">
        <v>999</v>
      </c>
      <c r="D24" s="27"/>
      <c r="E24" s="27"/>
    </row>
    <row r="25" spans="1:5">
      <c r="A25" s="90"/>
      <c r="B25" s="232" t="s">
        <v>381</v>
      </c>
      <c r="C25" s="26">
        <v>3070</v>
      </c>
      <c r="D25" s="27">
        <f>D19+D22</f>
        <v>0</v>
      </c>
      <c r="E25" s="27">
        <f>E19+E22</f>
        <v>0</v>
      </c>
    </row>
    <row r="26" spans="1:5">
      <c r="A26" s="90"/>
      <c r="B26" s="256" t="s">
        <v>382</v>
      </c>
      <c r="C26" s="254">
        <v>3080</v>
      </c>
      <c r="D26" s="255">
        <f>D7+D17+D25</f>
        <v>0</v>
      </c>
      <c r="E26" s="255">
        <f>E7+E17+E25</f>
        <v>0</v>
      </c>
    </row>
    <row r="27" spans="1:5">
      <c r="A27" s="90"/>
      <c r="B27" s="245"/>
      <c r="C27" s="26"/>
      <c r="D27" s="27"/>
      <c r="E27" s="27"/>
    </row>
    <row r="28" spans="1:5">
      <c r="A28" s="90">
        <v>1.2</v>
      </c>
      <c r="B28" s="257" t="s">
        <v>1546</v>
      </c>
      <c r="C28" s="26"/>
      <c r="D28" s="27"/>
      <c r="E28" s="27"/>
    </row>
    <row r="29" spans="1:5">
      <c r="A29" s="90"/>
      <c r="B29" s="232" t="s">
        <v>383</v>
      </c>
      <c r="C29" s="26">
        <v>3081</v>
      </c>
      <c r="D29" s="27"/>
      <c r="E29" s="27"/>
    </row>
    <row r="30" spans="1:5">
      <c r="A30" s="90"/>
      <c r="B30" s="232" t="s">
        <v>988</v>
      </c>
      <c r="C30" s="26" t="s">
        <v>1000</v>
      </c>
      <c r="D30" s="27"/>
      <c r="E30" s="27"/>
    </row>
    <row r="31" spans="1:5">
      <c r="A31" s="90"/>
      <c r="B31" s="232" t="s">
        <v>989</v>
      </c>
      <c r="C31" s="26" t="s">
        <v>1001</v>
      </c>
      <c r="D31" s="27"/>
      <c r="E31" s="27"/>
    </row>
    <row r="32" spans="1:5">
      <c r="A32" s="90"/>
      <c r="B32" s="232" t="s">
        <v>384</v>
      </c>
      <c r="C32" s="26"/>
      <c r="D32" s="27"/>
      <c r="E32" s="27"/>
    </row>
    <row r="33" spans="1:5">
      <c r="A33" s="90"/>
      <c r="B33" s="232" t="s">
        <v>385</v>
      </c>
      <c r="C33" s="26">
        <v>3082</v>
      </c>
      <c r="D33" s="27"/>
      <c r="E33" s="27"/>
    </row>
    <row r="34" spans="1:5">
      <c r="A34" s="90"/>
      <c r="B34" s="232" t="s">
        <v>988</v>
      </c>
      <c r="C34" s="26" t="s">
        <v>1002</v>
      </c>
      <c r="D34" s="27"/>
      <c r="E34" s="27"/>
    </row>
    <row r="35" spans="1:5">
      <c r="A35" s="90"/>
      <c r="B35" s="232" t="s">
        <v>989</v>
      </c>
      <c r="C35" s="26" t="s">
        <v>1003</v>
      </c>
      <c r="D35" s="27"/>
      <c r="E35" s="27"/>
    </row>
    <row r="36" spans="1:5">
      <c r="A36" s="90"/>
      <c r="B36" s="232" t="s">
        <v>386</v>
      </c>
      <c r="C36" s="26">
        <v>3083</v>
      </c>
      <c r="D36" s="27"/>
      <c r="E36" s="27"/>
    </row>
    <row r="37" spans="1:5">
      <c r="A37" s="90"/>
      <c r="B37" s="232" t="s">
        <v>988</v>
      </c>
      <c r="C37" s="26" t="s">
        <v>1004</v>
      </c>
      <c r="D37" s="27"/>
      <c r="E37" s="27"/>
    </row>
    <row r="38" spans="1:5">
      <c r="A38" s="90"/>
      <c r="B38" s="232" t="s">
        <v>989</v>
      </c>
      <c r="C38" s="26" t="s">
        <v>1005</v>
      </c>
      <c r="D38" s="27"/>
      <c r="E38" s="27"/>
    </row>
    <row r="39" spans="1:5">
      <c r="A39" s="90"/>
      <c r="B39" s="232" t="s">
        <v>387</v>
      </c>
      <c r="C39" s="26">
        <v>3085</v>
      </c>
      <c r="D39" s="27">
        <f>D33+D36</f>
        <v>0</v>
      </c>
      <c r="E39" s="27">
        <f>E33+E36</f>
        <v>0</v>
      </c>
    </row>
    <row r="40" spans="1:5">
      <c r="A40" s="90"/>
      <c r="B40" s="232" t="s">
        <v>388</v>
      </c>
      <c r="C40" s="26"/>
      <c r="D40" s="27"/>
      <c r="E40" s="27"/>
    </row>
    <row r="41" spans="1:5">
      <c r="A41" s="90"/>
      <c r="B41" s="232" t="s">
        <v>389</v>
      </c>
      <c r="C41" s="26">
        <v>3086</v>
      </c>
      <c r="D41" s="27"/>
      <c r="E41" s="27"/>
    </row>
    <row r="42" spans="1:5">
      <c r="A42" s="90"/>
      <c r="B42" s="232" t="s">
        <v>988</v>
      </c>
      <c r="C42" s="26" t="s">
        <v>1006</v>
      </c>
      <c r="D42" s="27"/>
      <c r="E42" s="27"/>
    </row>
    <row r="43" spans="1:5">
      <c r="A43" s="90"/>
      <c r="B43" s="232" t="s">
        <v>989</v>
      </c>
      <c r="C43" s="26" t="s">
        <v>1007</v>
      </c>
      <c r="D43" s="27"/>
      <c r="E43" s="27"/>
    </row>
    <row r="44" spans="1:5">
      <c r="A44" s="90"/>
      <c r="B44" s="232" t="s">
        <v>390</v>
      </c>
      <c r="C44" s="26">
        <v>3087</v>
      </c>
      <c r="D44" s="27"/>
      <c r="E44" s="27"/>
    </row>
    <row r="45" spans="1:5">
      <c r="A45" s="90"/>
      <c r="B45" s="232" t="s">
        <v>988</v>
      </c>
      <c r="C45" s="26" t="s">
        <v>1008</v>
      </c>
      <c r="D45" s="27"/>
      <c r="E45" s="27"/>
    </row>
    <row r="46" spans="1:5">
      <c r="A46" s="90"/>
      <c r="B46" s="232" t="s">
        <v>989</v>
      </c>
      <c r="C46" s="26" t="s">
        <v>1009</v>
      </c>
      <c r="D46" s="27"/>
      <c r="E46" s="27"/>
    </row>
    <row r="47" spans="1:5">
      <c r="A47" s="90"/>
      <c r="B47" s="232" t="s">
        <v>391</v>
      </c>
      <c r="C47" s="26">
        <v>3090</v>
      </c>
      <c r="D47" s="27">
        <f>D41+D44</f>
        <v>0</v>
      </c>
      <c r="E47" s="27">
        <f>E41+E44</f>
        <v>0</v>
      </c>
    </row>
    <row r="48" spans="1:5">
      <c r="A48" s="90"/>
      <c r="B48" s="232" t="s">
        <v>392</v>
      </c>
      <c r="C48" s="26">
        <v>3100</v>
      </c>
      <c r="D48" s="27">
        <f>D29+D39+D47</f>
        <v>0</v>
      </c>
      <c r="E48" s="27">
        <f>E29+E39+E47</f>
        <v>0</v>
      </c>
    </row>
    <row r="49" spans="1:5">
      <c r="A49" s="90">
        <v>1.3</v>
      </c>
      <c r="B49" s="257" t="s">
        <v>1544</v>
      </c>
      <c r="C49" s="26"/>
      <c r="D49" s="27"/>
      <c r="E49" s="27"/>
    </row>
    <row r="50" spans="1:5">
      <c r="A50" s="90"/>
      <c r="B50" s="232" t="s">
        <v>393</v>
      </c>
      <c r="C50" s="26">
        <v>3110</v>
      </c>
      <c r="D50" s="27"/>
      <c r="E50" s="27"/>
    </row>
    <row r="51" spans="1:5">
      <c r="A51" s="90"/>
      <c r="B51" s="232" t="s">
        <v>988</v>
      </c>
      <c r="C51" s="26" t="s">
        <v>1010</v>
      </c>
      <c r="D51" s="27"/>
      <c r="E51" s="27"/>
    </row>
    <row r="52" spans="1:5">
      <c r="A52" s="90"/>
      <c r="B52" s="232" t="s">
        <v>989</v>
      </c>
      <c r="C52" s="26" t="s">
        <v>1011</v>
      </c>
      <c r="D52" s="27"/>
      <c r="E52" s="27"/>
    </row>
    <row r="53" spans="1:5">
      <c r="A53" s="90"/>
      <c r="B53" s="232" t="s">
        <v>394</v>
      </c>
      <c r="C53" s="26"/>
      <c r="D53" s="27"/>
      <c r="E53" s="27"/>
    </row>
    <row r="54" spans="1:5">
      <c r="A54" s="90"/>
      <c r="B54" s="232" t="s">
        <v>395</v>
      </c>
      <c r="C54" s="26">
        <v>3111</v>
      </c>
      <c r="D54" s="27"/>
      <c r="E54" s="27"/>
    </row>
    <row r="55" spans="1:5">
      <c r="A55" s="90"/>
      <c r="B55" s="232" t="s">
        <v>988</v>
      </c>
      <c r="C55" s="26" t="s">
        <v>1012</v>
      </c>
      <c r="D55" s="27"/>
      <c r="E55" s="27"/>
    </row>
    <row r="56" spans="1:5">
      <c r="A56" s="90"/>
      <c r="B56" s="232" t="s">
        <v>989</v>
      </c>
      <c r="C56" s="26" t="s">
        <v>1013</v>
      </c>
      <c r="D56" s="27"/>
      <c r="E56" s="27"/>
    </row>
    <row r="57" spans="1:5">
      <c r="A57" s="90"/>
      <c r="B57" s="232" t="s">
        <v>396</v>
      </c>
      <c r="C57" s="26">
        <v>3112</v>
      </c>
      <c r="D57" s="27"/>
      <c r="E57" s="27"/>
    </row>
    <row r="58" spans="1:5">
      <c r="A58" s="90"/>
      <c r="B58" s="232" t="s">
        <v>988</v>
      </c>
      <c r="C58" s="26" t="s">
        <v>1014</v>
      </c>
      <c r="D58" s="27"/>
      <c r="E58" s="27"/>
    </row>
    <row r="59" spans="1:5">
      <c r="A59" s="90"/>
      <c r="B59" s="232" t="s">
        <v>989</v>
      </c>
      <c r="C59" s="26" t="s">
        <v>1015</v>
      </c>
      <c r="D59" s="27"/>
      <c r="E59" s="27"/>
    </row>
    <row r="60" spans="1:5">
      <c r="A60" s="90"/>
      <c r="B60" s="232" t="s">
        <v>397</v>
      </c>
      <c r="C60" s="26">
        <v>3115</v>
      </c>
      <c r="D60" s="27">
        <f>D54+D57</f>
        <v>0</v>
      </c>
      <c r="E60" s="27">
        <f>E54+E57</f>
        <v>0</v>
      </c>
    </row>
    <row r="61" spans="1:5">
      <c r="A61" s="90"/>
      <c r="B61" s="232" t="s">
        <v>398</v>
      </c>
      <c r="C61" s="26"/>
      <c r="D61" s="27"/>
      <c r="E61" s="27"/>
    </row>
    <row r="62" spans="1:5">
      <c r="A62" s="90"/>
      <c r="B62" s="232" t="s">
        <v>399</v>
      </c>
      <c r="C62" s="26">
        <v>3116</v>
      </c>
      <c r="D62" s="27"/>
      <c r="E62" s="27"/>
    </row>
    <row r="63" spans="1:5">
      <c r="A63" s="90"/>
      <c r="B63" s="232" t="s">
        <v>988</v>
      </c>
      <c r="C63" s="26" t="s">
        <v>1016</v>
      </c>
      <c r="D63" s="27"/>
      <c r="E63" s="27"/>
    </row>
    <row r="64" spans="1:5">
      <c r="A64" s="90"/>
      <c r="B64" s="232" t="s">
        <v>989</v>
      </c>
      <c r="C64" s="26" t="s">
        <v>1017</v>
      </c>
      <c r="D64" s="27"/>
      <c r="E64" s="27"/>
    </row>
    <row r="65" spans="1:5">
      <c r="A65" s="90"/>
      <c r="B65" s="232" t="s">
        <v>400</v>
      </c>
      <c r="C65" s="26">
        <v>3117</v>
      </c>
      <c r="D65" s="27"/>
      <c r="E65" s="27"/>
    </row>
    <row r="66" spans="1:5">
      <c r="A66" s="90"/>
      <c r="B66" s="232" t="s">
        <v>988</v>
      </c>
      <c r="C66" s="26" t="s">
        <v>1018</v>
      </c>
      <c r="D66" s="27"/>
      <c r="E66" s="27"/>
    </row>
    <row r="67" spans="1:5">
      <c r="A67" s="90"/>
      <c r="B67" s="232" t="s">
        <v>989</v>
      </c>
      <c r="C67" s="26" t="s">
        <v>1019</v>
      </c>
      <c r="D67" s="27"/>
      <c r="E67" s="27"/>
    </row>
    <row r="68" spans="1:5">
      <c r="A68" s="90"/>
      <c r="B68" s="232" t="s">
        <v>401</v>
      </c>
      <c r="C68" s="26">
        <v>3120</v>
      </c>
      <c r="D68" s="27">
        <f>D62+D65</f>
        <v>0</v>
      </c>
      <c r="E68" s="27">
        <f>E62+E65</f>
        <v>0</v>
      </c>
    </row>
    <row r="69" spans="1:5">
      <c r="A69" s="90"/>
      <c r="B69" s="232" t="s">
        <v>402</v>
      </c>
      <c r="C69" s="26">
        <v>3130</v>
      </c>
      <c r="D69" s="27">
        <f>D50+D60+D68</f>
        <v>0</v>
      </c>
      <c r="E69" s="27">
        <f>E50+E60+E68</f>
        <v>0</v>
      </c>
    </row>
    <row r="70" spans="1:5">
      <c r="A70" s="90">
        <v>1.4</v>
      </c>
      <c r="B70" s="232" t="s">
        <v>1545</v>
      </c>
      <c r="C70" s="26"/>
      <c r="D70" s="27"/>
      <c r="E70" s="27"/>
    </row>
    <row r="71" spans="1:5">
      <c r="A71" s="90"/>
      <c r="B71" s="232" t="s">
        <v>403</v>
      </c>
      <c r="C71" s="26">
        <v>3131</v>
      </c>
      <c r="D71" s="27"/>
      <c r="E71" s="27"/>
    </row>
    <row r="72" spans="1:5">
      <c r="A72" s="90"/>
      <c r="B72" s="232" t="s">
        <v>404</v>
      </c>
      <c r="C72" s="26"/>
      <c r="D72" s="27"/>
      <c r="E72" s="27"/>
    </row>
    <row r="73" spans="1:5">
      <c r="A73" s="90"/>
      <c r="B73" s="232" t="s">
        <v>405</v>
      </c>
      <c r="C73" s="26">
        <v>3132</v>
      </c>
      <c r="D73" s="27"/>
      <c r="E73" s="27"/>
    </row>
    <row r="74" spans="1:5">
      <c r="A74" s="90"/>
      <c r="B74" s="232" t="s">
        <v>406</v>
      </c>
      <c r="C74" s="26">
        <v>3133</v>
      </c>
      <c r="D74" s="27"/>
      <c r="E74" s="27"/>
    </row>
    <row r="75" spans="1:5">
      <c r="A75" s="90"/>
      <c r="B75" s="232" t="s">
        <v>407</v>
      </c>
      <c r="C75" s="26">
        <v>3135</v>
      </c>
      <c r="D75" s="27">
        <f>D73+D74</f>
        <v>0</v>
      </c>
      <c r="E75" s="27">
        <f>E73+E74</f>
        <v>0</v>
      </c>
    </row>
    <row r="76" spans="1:5">
      <c r="A76" s="90"/>
      <c r="B76" s="232" t="s">
        <v>408</v>
      </c>
      <c r="C76" s="26"/>
      <c r="D76" s="27"/>
      <c r="E76" s="27"/>
    </row>
    <row r="77" spans="1:5">
      <c r="A77" s="90"/>
      <c r="B77" s="232" t="s">
        <v>409</v>
      </c>
      <c r="C77" s="26">
        <v>3136</v>
      </c>
      <c r="D77" s="27"/>
      <c r="E77" s="27"/>
    </row>
    <row r="78" spans="1:5">
      <c r="A78" s="90"/>
      <c r="B78" s="232" t="s">
        <v>410</v>
      </c>
      <c r="C78" s="26">
        <v>3137</v>
      </c>
      <c r="D78" s="27"/>
      <c r="E78" s="27"/>
    </row>
    <row r="79" spans="1:5">
      <c r="A79" s="90"/>
      <c r="B79" s="232" t="s">
        <v>411</v>
      </c>
      <c r="C79" s="26">
        <v>3140</v>
      </c>
      <c r="D79" s="27">
        <f>D77+D78</f>
        <v>0</v>
      </c>
      <c r="E79" s="27">
        <f>E77+E78</f>
        <v>0</v>
      </c>
    </row>
    <row r="80" spans="1:5">
      <c r="A80" s="90"/>
      <c r="B80" s="232" t="s">
        <v>412</v>
      </c>
      <c r="C80" s="26">
        <v>3150</v>
      </c>
      <c r="D80" s="27">
        <f>D71+D75+D79</f>
        <v>0</v>
      </c>
      <c r="E80" s="27">
        <f>E71+E75+E79</f>
        <v>0</v>
      </c>
    </row>
    <row r="81" spans="1:5">
      <c r="A81" s="90"/>
      <c r="B81" s="232"/>
      <c r="C81" s="26"/>
      <c r="D81" s="27"/>
      <c r="E81" s="27"/>
    </row>
    <row r="82" spans="1:5">
      <c r="A82" s="90" t="s">
        <v>1549</v>
      </c>
      <c r="B82" s="232" t="s">
        <v>1547</v>
      </c>
      <c r="C82" s="26"/>
      <c r="D82" s="27"/>
      <c r="E82" s="27"/>
    </row>
    <row r="83" spans="1:5">
      <c r="A83" s="90"/>
      <c r="B83" s="232" t="s">
        <v>1550</v>
      </c>
      <c r="C83" s="26" t="s">
        <v>1099</v>
      </c>
      <c r="D83" s="27"/>
      <c r="E83" s="27"/>
    </row>
    <row r="84" spans="1:5">
      <c r="A84" s="90"/>
      <c r="B84" s="232" t="s">
        <v>1139</v>
      </c>
      <c r="C84" s="26"/>
      <c r="D84" s="27"/>
      <c r="E84" s="27"/>
    </row>
    <row r="85" spans="1:5">
      <c r="A85" s="90"/>
      <c r="B85" s="232" t="s">
        <v>1551</v>
      </c>
      <c r="C85" s="26" t="s">
        <v>1100</v>
      </c>
      <c r="D85" s="27"/>
      <c r="E85" s="27"/>
    </row>
    <row r="86" spans="1:5">
      <c r="A86" s="90"/>
      <c r="B86" s="232" t="s">
        <v>1552</v>
      </c>
      <c r="C86" s="26" t="s">
        <v>1101</v>
      </c>
      <c r="D86" s="27"/>
      <c r="E86" s="27"/>
    </row>
    <row r="87" spans="1:5">
      <c r="A87" s="90"/>
      <c r="B87" s="232" t="s">
        <v>1107</v>
      </c>
      <c r="C87" s="26" t="s">
        <v>1102</v>
      </c>
      <c r="D87" s="27">
        <f>D85+D86</f>
        <v>0</v>
      </c>
      <c r="E87" s="27">
        <f>E85+E86</f>
        <v>0</v>
      </c>
    </row>
    <row r="88" spans="1:5">
      <c r="A88" s="90"/>
      <c r="B88" s="232" t="s">
        <v>1553</v>
      </c>
      <c r="C88" s="26"/>
      <c r="D88" s="27"/>
      <c r="E88" s="27"/>
    </row>
    <row r="89" spans="1:5">
      <c r="A89" s="90"/>
      <c r="B89" s="232" t="s">
        <v>1554</v>
      </c>
      <c r="C89" s="26" t="s">
        <v>1103</v>
      </c>
      <c r="D89" s="27"/>
      <c r="E89" s="27"/>
    </row>
    <row r="90" spans="1:5">
      <c r="A90" s="90"/>
      <c r="B90" s="232" t="s">
        <v>1555</v>
      </c>
      <c r="C90" s="26" t="s">
        <v>1104</v>
      </c>
      <c r="D90" s="27"/>
      <c r="E90" s="27"/>
    </row>
    <row r="91" spans="1:5">
      <c r="A91" s="90"/>
      <c r="B91" s="232" t="s">
        <v>1108</v>
      </c>
      <c r="C91" s="26" t="s">
        <v>1105</v>
      </c>
      <c r="D91" s="27">
        <f>D89+D90</f>
        <v>0</v>
      </c>
      <c r="E91" s="27">
        <f>E89+E90</f>
        <v>0</v>
      </c>
    </row>
    <row r="92" spans="1:5">
      <c r="A92" s="90"/>
      <c r="B92" s="232" t="s">
        <v>1120</v>
      </c>
      <c r="C92" s="26" t="s">
        <v>1106</v>
      </c>
      <c r="D92" s="27">
        <f>D83+D87+D91</f>
        <v>0</v>
      </c>
      <c r="E92" s="27">
        <f>E83+E87+E91</f>
        <v>0</v>
      </c>
    </row>
    <row r="93" spans="1:5">
      <c r="A93" s="90" t="s">
        <v>954</v>
      </c>
      <c r="B93" s="232" t="s">
        <v>953</v>
      </c>
      <c r="C93" s="26" t="s">
        <v>942</v>
      </c>
      <c r="D93" s="27"/>
      <c r="E93" s="27"/>
    </row>
    <row r="94" spans="1:5">
      <c r="A94" s="90" t="s">
        <v>955</v>
      </c>
      <c r="B94" s="232" t="s">
        <v>943</v>
      </c>
      <c r="C94" s="26" t="s">
        <v>944</v>
      </c>
      <c r="D94" s="27"/>
      <c r="E94" s="27"/>
    </row>
    <row r="95" spans="1:5">
      <c r="A95" s="90" t="s">
        <v>1556</v>
      </c>
      <c r="B95" s="232" t="s">
        <v>1111</v>
      </c>
      <c r="C95" s="26" t="s">
        <v>1112</v>
      </c>
      <c r="D95" s="27"/>
      <c r="E95" s="27"/>
    </row>
    <row r="96" spans="1:5">
      <c r="A96" s="90" t="s">
        <v>956</v>
      </c>
      <c r="B96" s="232" t="s">
        <v>1113</v>
      </c>
      <c r="C96" s="26">
        <v>3160</v>
      </c>
      <c r="D96" s="27">
        <f>+D93+D94+D95</f>
        <v>0</v>
      </c>
      <c r="E96" s="27">
        <f>+E93+E94+E95</f>
        <v>0</v>
      </c>
    </row>
    <row r="97" spans="1:5">
      <c r="A97" s="90"/>
      <c r="B97" s="232"/>
      <c r="C97" s="26"/>
      <c r="D97" s="27"/>
      <c r="E97" s="27"/>
    </row>
    <row r="98" spans="1:5">
      <c r="A98" s="90" t="s">
        <v>831</v>
      </c>
      <c r="B98" s="232" t="s">
        <v>945</v>
      </c>
      <c r="C98" s="26" t="s">
        <v>946</v>
      </c>
      <c r="D98" s="27"/>
      <c r="E98" s="27"/>
    </row>
    <row r="99" spans="1:5">
      <c r="A99" s="90" t="s">
        <v>832</v>
      </c>
      <c r="B99" s="232" t="s">
        <v>947</v>
      </c>
      <c r="C99" s="26" t="s">
        <v>948</v>
      </c>
      <c r="D99" s="27"/>
      <c r="E99" s="27"/>
    </row>
    <row r="100" spans="1:5">
      <c r="A100" s="90" t="s">
        <v>1557</v>
      </c>
      <c r="B100" s="232" t="s">
        <v>1114</v>
      </c>
      <c r="C100" s="26" t="s">
        <v>1115</v>
      </c>
      <c r="D100" s="27"/>
      <c r="E100" s="27"/>
    </row>
    <row r="101" spans="1:5">
      <c r="A101" s="90" t="s">
        <v>957</v>
      </c>
      <c r="B101" s="232" t="s">
        <v>1116</v>
      </c>
      <c r="C101" s="26">
        <v>3159</v>
      </c>
      <c r="D101" s="27">
        <f>+D98+D99+D100</f>
        <v>0</v>
      </c>
      <c r="E101" s="27">
        <f>+E98+E99+E100</f>
        <v>0</v>
      </c>
    </row>
    <row r="102" spans="1:5">
      <c r="A102" s="90"/>
      <c r="B102" s="232"/>
      <c r="C102" s="26"/>
      <c r="D102" s="27"/>
      <c r="E102" s="27"/>
    </row>
    <row r="103" spans="1:5">
      <c r="A103" s="90" t="s">
        <v>958</v>
      </c>
      <c r="B103" s="232" t="s">
        <v>949</v>
      </c>
      <c r="C103" s="26" t="s">
        <v>950</v>
      </c>
      <c r="D103" s="27"/>
      <c r="E103" s="27"/>
    </row>
    <row r="104" spans="1:5">
      <c r="A104" s="90" t="s">
        <v>959</v>
      </c>
      <c r="B104" s="232" t="s">
        <v>951</v>
      </c>
      <c r="C104" s="26" t="s">
        <v>952</v>
      </c>
      <c r="D104" s="27"/>
      <c r="E104" s="27"/>
    </row>
    <row r="105" spans="1:5">
      <c r="A105" s="90" t="s">
        <v>1558</v>
      </c>
      <c r="B105" s="232" t="s">
        <v>1117</v>
      </c>
      <c r="C105" s="26" t="s">
        <v>1118</v>
      </c>
      <c r="D105" s="27"/>
      <c r="E105" s="27"/>
    </row>
    <row r="106" spans="1:5">
      <c r="A106" s="90" t="s">
        <v>960</v>
      </c>
      <c r="B106" s="232" t="s">
        <v>1119</v>
      </c>
      <c r="C106" s="26">
        <v>3172</v>
      </c>
      <c r="D106" s="27">
        <f>+D103+D104+D105</f>
        <v>0</v>
      </c>
      <c r="E106" s="27">
        <f>+E103+E104+E105</f>
        <v>0</v>
      </c>
    </row>
    <row r="107" spans="1:5">
      <c r="A107" s="90"/>
      <c r="B107" s="232"/>
      <c r="C107" s="26"/>
      <c r="D107" s="27"/>
      <c r="E107" s="27"/>
    </row>
    <row r="108" spans="1:5">
      <c r="A108" s="90">
        <v>1.7</v>
      </c>
      <c r="B108" s="232" t="s">
        <v>1442</v>
      </c>
      <c r="C108" s="26"/>
      <c r="D108" s="27"/>
      <c r="E108" s="27"/>
    </row>
    <row r="109" spans="1:5">
      <c r="A109" s="90"/>
      <c r="B109" s="232" t="s">
        <v>413</v>
      </c>
      <c r="C109" s="26">
        <v>3261</v>
      </c>
      <c r="D109" s="27"/>
      <c r="E109" s="27"/>
    </row>
    <row r="110" spans="1:5">
      <c r="A110" s="90"/>
      <c r="B110" s="232" t="s">
        <v>414</v>
      </c>
      <c r="C110" s="26">
        <v>3262</v>
      </c>
      <c r="D110" s="27"/>
      <c r="E110" s="27"/>
    </row>
    <row r="111" spans="1:5">
      <c r="A111" s="90"/>
      <c r="B111" s="232" t="s">
        <v>415</v>
      </c>
      <c r="C111" s="26">
        <v>3264</v>
      </c>
      <c r="D111" s="32"/>
      <c r="E111" s="32"/>
    </row>
    <row r="112" spans="1:5">
      <c r="A112" s="90"/>
      <c r="B112" s="232" t="s">
        <v>416</v>
      </c>
      <c r="C112" s="26">
        <v>3263</v>
      </c>
      <c r="D112" s="27"/>
      <c r="E112" s="27"/>
    </row>
    <row r="113" spans="1:5">
      <c r="A113" s="90"/>
      <c r="B113" s="232" t="s">
        <v>417</v>
      </c>
      <c r="C113" s="26">
        <v>3265</v>
      </c>
      <c r="D113" s="27">
        <f>SUM(D109:D112)</f>
        <v>0</v>
      </c>
      <c r="E113" s="27">
        <f>SUM(E109:E112)</f>
        <v>0</v>
      </c>
    </row>
    <row r="114" spans="1:5">
      <c r="A114" s="90">
        <v>1.8</v>
      </c>
      <c r="B114" s="232" t="s">
        <v>1281</v>
      </c>
      <c r="C114" s="26"/>
      <c r="D114" s="27"/>
      <c r="E114" s="27"/>
    </row>
    <row r="115" spans="1:5">
      <c r="A115" s="90"/>
      <c r="B115" s="232" t="s">
        <v>418</v>
      </c>
      <c r="C115" s="26">
        <v>3241</v>
      </c>
      <c r="D115" s="27"/>
      <c r="E115" s="27"/>
    </row>
    <row r="116" spans="1:5">
      <c r="A116" s="90"/>
      <c r="B116" s="232" t="s">
        <v>419</v>
      </c>
      <c r="C116" s="26">
        <v>3242</v>
      </c>
      <c r="D116" s="27"/>
      <c r="E116" s="27"/>
    </row>
    <row r="117" spans="1:5">
      <c r="A117" s="90"/>
      <c r="B117" s="232" t="s">
        <v>420</v>
      </c>
      <c r="C117" s="26">
        <v>3244</v>
      </c>
      <c r="D117" s="27"/>
      <c r="E117" s="27"/>
    </row>
    <row r="118" spans="1:5">
      <c r="A118" s="90"/>
      <c r="B118" s="232" t="s">
        <v>421</v>
      </c>
      <c r="C118" s="26">
        <v>3243</v>
      </c>
      <c r="D118" s="32"/>
      <c r="E118" s="32"/>
    </row>
    <row r="119" spans="1:5">
      <c r="A119" s="90"/>
      <c r="B119" s="232" t="s">
        <v>422</v>
      </c>
      <c r="C119" s="26">
        <v>3250</v>
      </c>
      <c r="D119" s="32">
        <f>SUM(D115:D118)</f>
        <v>0</v>
      </c>
      <c r="E119" s="32">
        <f>SUM(E115:E118)</f>
        <v>0</v>
      </c>
    </row>
    <row r="120" spans="1:5">
      <c r="A120" s="90">
        <v>1.9</v>
      </c>
      <c r="B120" s="232" t="s">
        <v>423</v>
      </c>
      <c r="C120" s="26"/>
      <c r="D120" s="27"/>
      <c r="E120" s="27"/>
    </row>
    <row r="121" spans="1:5">
      <c r="A121" s="90"/>
      <c r="B121" s="232" t="s">
        <v>1282</v>
      </c>
      <c r="C121" s="26"/>
      <c r="D121" s="27"/>
      <c r="E121" s="27"/>
    </row>
    <row r="122" spans="1:5">
      <c r="A122" s="91"/>
      <c r="B122" s="232" t="s">
        <v>424</v>
      </c>
      <c r="C122" s="2">
        <v>3251</v>
      </c>
      <c r="D122" s="38"/>
      <c r="E122" s="38"/>
    </row>
    <row r="123" spans="1:5">
      <c r="A123" s="91"/>
      <c r="B123" s="232" t="s">
        <v>425</v>
      </c>
      <c r="C123" s="2">
        <v>3252</v>
      </c>
      <c r="D123" s="38"/>
      <c r="E123" s="38"/>
    </row>
    <row r="124" spans="1:5">
      <c r="A124" s="91"/>
      <c r="B124" s="232" t="s">
        <v>426</v>
      </c>
      <c r="C124" s="2">
        <v>3253</v>
      </c>
      <c r="D124" s="38"/>
      <c r="E124" s="38"/>
    </row>
    <row r="125" spans="1:5">
      <c r="A125" s="91"/>
      <c r="B125" s="232" t="s">
        <v>427</v>
      </c>
      <c r="C125" s="26">
        <v>3260</v>
      </c>
      <c r="D125" s="38">
        <f>SUM(D122:D124)</f>
        <v>0</v>
      </c>
      <c r="E125" s="38">
        <f>SUM(E122:E124)</f>
        <v>0</v>
      </c>
    </row>
    <row r="126" spans="1:5">
      <c r="A126" s="90" t="s">
        <v>1548</v>
      </c>
      <c r="B126" s="232" t="s">
        <v>1140</v>
      </c>
      <c r="C126" s="26"/>
      <c r="D126" s="27"/>
      <c r="E126" s="27"/>
    </row>
    <row r="127" spans="1:5">
      <c r="A127" s="90"/>
      <c r="B127" s="232" t="s">
        <v>1282</v>
      </c>
      <c r="C127" s="26"/>
      <c r="D127" s="27"/>
      <c r="E127" s="27"/>
    </row>
    <row r="128" spans="1:5">
      <c r="A128" s="91"/>
      <c r="B128" s="232" t="s">
        <v>1141</v>
      </c>
      <c r="C128" s="2" t="s">
        <v>1144</v>
      </c>
      <c r="D128" s="38"/>
      <c r="E128" s="38"/>
    </row>
    <row r="129" spans="1:5">
      <c r="A129" s="91"/>
      <c r="B129" s="232" t="s">
        <v>1142</v>
      </c>
      <c r="C129" s="2" t="s">
        <v>1145</v>
      </c>
      <c r="D129" s="38"/>
      <c r="E129" s="38"/>
    </row>
    <row r="130" spans="1:5">
      <c r="A130" s="91"/>
      <c r="B130" s="232" t="s">
        <v>1143</v>
      </c>
      <c r="C130" s="2" t="s">
        <v>1146</v>
      </c>
      <c r="D130" s="38"/>
      <c r="E130" s="38"/>
    </row>
    <row r="131" spans="1:5">
      <c r="A131" s="91"/>
      <c r="B131" s="232" t="s">
        <v>1148</v>
      </c>
      <c r="C131" s="26" t="s">
        <v>1147</v>
      </c>
      <c r="D131" s="38">
        <f>SUM(D128:D130)</f>
        <v>0</v>
      </c>
      <c r="E131" s="38">
        <f>SUM(E128:E130)</f>
        <v>0</v>
      </c>
    </row>
    <row r="132" spans="1:5">
      <c r="A132" s="196" t="s">
        <v>428</v>
      </c>
      <c r="B132" s="232" t="s">
        <v>429</v>
      </c>
      <c r="C132" s="26"/>
      <c r="D132" s="38"/>
      <c r="E132" s="38"/>
    </row>
    <row r="133" spans="1:5">
      <c r="A133" s="91"/>
      <c r="B133" s="232" t="s">
        <v>430</v>
      </c>
      <c r="C133" s="2">
        <v>3531</v>
      </c>
      <c r="D133" s="38"/>
      <c r="E133" s="38"/>
    </row>
    <row r="134" spans="1:5">
      <c r="A134" s="91"/>
      <c r="B134" s="232" t="s">
        <v>431</v>
      </c>
      <c r="C134" s="2">
        <v>3532</v>
      </c>
      <c r="D134" s="38"/>
      <c r="E134" s="38"/>
    </row>
    <row r="135" spans="1:5">
      <c r="A135" s="91"/>
      <c r="B135" s="232" t="s">
        <v>432</v>
      </c>
      <c r="C135" s="2">
        <v>3533</v>
      </c>
      <c r="D135" s="38"/>
      <c r="E135" s="38"/>
    </row>
    <row r="136" spans="1:5">
      <c r="A136" s="91"/>
      <c r="B136" s="232" t="s">
        <v>433</v>
      </c>
      <c r="C136" s="2">
        <v>3534</v>
      </c>
      <c r="D136" s="38">
        <f>SUM(D133:D135)</f>
        <v>0</v>
      </c>
      <c r="E136" s="38">
        <f>SUM(E133:E135)</f>
        <v>0</v>
      </c>
    </row>
    <row r="137" spans="1:5">
      <c r="A137" s="90">
        <v>1.1100000000000001</v>
      </c>
      <c r="B137" s="232" t="s">
        <v>1149</v>
      </c>
      <c r="C137" s="26"/>
      <c r="D137" s="27"/>
      <c r="E137" s="27"/>
    </row>
    <row r="138" spans="1:5">
      <c r="A138" s="90"/>
      <c r="B138" s="232" t="s">
        <v>1282</v>
      </c>
      <c r="C138" s="26"/>
      <c r="D138" s="27"/>
      <c r="E138" s="27"/>
    </row>
    <row r="139" spans="1:5">
      <c r="A139" s="91"/>
      <c r="B139" s="232" t="s">
        <v>1150</v>
      </c>
      <c r="C139" s="2">
        <v>3267</v>
      </c>
      <c r="D139" s="38"/>
      <c r="E139" s="38"/>
    </row>
    <row r="140" spans="1:5">
      <c r="A140" s="91"/>
      <c r="B140" s="232" t="s">
        <v>1151</v>
      </c>
      <c r="C140" s="2">
        <v>3268</v>
      </c>
      <c r="D140" s="38"/>
      <c r="E140" s="38"/>
    </row>
    <row r="141" spans="1:5">
      <c r="A141" s="91"/>
      <c r="B141" s="232" t="s">
        <v>1152</v>
      </c>
      <c r="C141" s="2">
        <v>3269</v>
      </c>
      <c r="D141" s="38"/>
      <c r="E141" s="38"/>
    </row>
    <row r="142" spans="1:5">
      <c r="A142" s="91"/>
      <c r="B142" s="232" t="s">
        <v>1154</v>
      </c>
      <c r="C142" s="26">
        <v>3270</v>
      </c>
      <c r="D142" s="38">
        <f>SUM(D139:D141)</f>
        <v>0</v>
      </c>
      <c r="E142" s="38">
        <f>SUM(E139:E141)</f>
        <v>0</v>
      </c>
    </row>
    <row r="143" spans="1:5">
      <c r="A143" s="90">
        <v>1.1200000000000001</v>
      </c>
      <c r="B143" s="232" t="s">
        <v>1156</v>
      </c>
      <c r="C143" s="26"/>
      <c r="D143" s="27"/>
      <c r="E143" s="27"/>
    </row>
    <row r="144" spans="1:5">
      <c r="A144" s="91"/>
      <c r="B144" s="232" t="s">
        <v>437</v>
      </c>
      <c r="C144" s="2">
        <v>3271</v>
      </c>
      <c r="D144" s="38"/>
      <c r="E144" s="38"/>
    </row>
    <row r="145" spans="1:5">
      <c r="A145" s="91"/>
      <c r="B145" s="232" t="s">
        <v>438</v>
      </c>
      <c r="C145" s="2">
        <v>3272</v>
      </c>
      <c r="D145" s="38"/>
      <c r="E145" s="38"/>
    </row>
    <row r="146" spans="1:5">
      <c r="A146" s="91"/>
      <c r="B146" s="232" t="s">
        <v>1153</v>
      </c>
      <c r="C146" s="2">
        <v>3273</v>
      </c>
      <c r="D146" s="38"/>
      <c r="E146" s="38"/>
    </row>
    <row r="147" spans="1:5">
      <c r="A147" s="91"/>
      <c r="B147" s="232" t="s">
        <v>1155</v>
      </c>
      <c r="C147" s="26">
        <v>3274</v>
      </c>
      <c r="D147" s="38">
        <f>SUM(D144:D146)</f>
        <v>0</v>
      </c>
      <c r="E147" s="38">
        <f>SUM(E144:E146)</f>
        <v>0</v>
      </c>
    </row>
    <row r="148" spans="1:5">
      <c r="A148" s="90">
        <v>1.1299999999999999</v>
      </c>
      <c r="B148" s="232" t="s">
        <v>434</v>
      </c>
      <c r="C148" s="26"/>
      <c r="D148" s="38"/>
      <c r="E148" s="38"/>
    </row>
    <row r="149" spans="1:5">
      <c r="A149" s="91"/>
      <c r="B149" s="232" t="s">
        <v>1157</v>
      </c>
      <c r="C149" s="2">
        <v>3536</v>
      </c>
      <c r="D149" s="38"/>
      <c r="E149" s="38"/>
    </row>
    <row r="150" spans="1:5">
      <c r="A150" s="91"/>
      <c r="B150" s="232" t="s">
        <v>1158</v>
      </c>
      <c r="C150" s="2">
        <v>3537</v>
      </c>
      <c r="D150" s="38"/>
      <c r="E150" s="38"/>
    </row>
    <row r="151" spans="1:5">
      <c r="A151" s="91"/>
      <c r="B151" s="232" t="s">
        <v>1159</v>
      </c>
      <c r="C151" s="2">
        <v>3538</v>
      </c>
      <c r="D151" s="38"/>
      <c r="E151" s="38"/>
    </row>
    <row r="152" spans="1:5">
      <c r="A152" s="91"/>
      <c r="B152" s="232" t="s">
        <v>1160</v>
      </c>
      <c r="C152" s="2">
        <v>3539</v>
      </c>
      <c r="D152" s="38"/>
      <c r="E152" s="38"/>
    </row>
    <row r="153" spans="1:5">
      <c r="A153" s="91"/>
      <c r="B153" s="232" t="s">
        <v>435</v>
      </c>
      <c r="C153" s="2">
        <v>3540</v>
      </c>
      <c r="D153" s="38">
        <f>SUM(D149:D152)</f>
        <v>0</v>
      </c>
      <c r="E153" s="38">
        <f>SUM(E149:E152)</f>
        <v>0</v>
      </c>
    </row>
    <row r="154" spans="1:5">
      <c r="A154" s="90">
        <v>1.1399999999999999</v>
      </c>
      <c r="B154" s="232" t="s">
        <v>436</v>
      </c>
      <c r="C154" s="26"/>
      <c r="D154" s="38"/>
      <c r="E154" s="38"/>
    </row>
    <row r="155" spans="1:5">
      <c r="A155" s="91"/>
      <c r="B155" s="232" t="s">
        <v>442</v>
      </c>
      <c r="C155" s="2">
        <v>3181</v>
      </c>
      <c r="D155" s="38"/>
      <c r="E155" s="38"/>
    </row>
    <row r="156" spans="1:5">
      <c r="A156" s="91"/>
      <c r="B156" s="232" t="s">
        <v>443</v>
      </c>
      <c r="C156" s="2">
        <v>3182</v>
      </c>
      <c r="D156" s="38"/>
      <c r="E156" s="38"/>
    </row>
    <row r="157" spans="1:5">
      <c r="A157" s="91"/>
      <c r="B157" s="232" t="s">
        <v>1161</v>
      </c>
      <c r="C157" s="2">
        <v>3183</v>
      </c>
      <c r="D157" s="38"/>
      <c r="E157" s="38"/>
    </row>
    <row r="158" spans="1:5">
      <c r="A158" s="91"/>
      <c r="B158" s="232" t="s">
        <v>439</v>
      </c>
      <c r="C158" s="26">
        <v>3185</v>
      </c>
      <c r="D158" s="38">
        <f>SUM(D155:D157)</f>
        <v>0</v>
      </c>
      <c r="E158" s="38">
        <f>SUM(E155:E157)</f>
        <v>0</v>
      </c>
    </row>
    <row r="159" spans="1:5">
      <c r="A159" s="90">
        <v>1.1499999999999999</v>
      </c>
      <c r="B159" s="232" t="s">
        <v>1443</v>
      </c>
      <c r="C159" s="26"/>
      <c r="D159" s="38"/>
      <c r="E159" s="38"/>
    </row>
    <row r="160" spans="1:5">
      <c r="A160" s="91"/>
      <c r="B160" s="232" t="s">
        <v>1162</v>
      </c>
      <c r="C160" s="2">
        <v>3186</v>
      </c>
      <c r="D160" s="38"/>
      <c r="E160" s="38"/>
    </row>
    <row r="161" spans="1:5">
      <c r="A161" s="91"/>
      <c r="B161" s="232" t="s">
        <v>1163</v>
      </c>
      <c r="C161" s="2">
        <v>3187</v>
      </c>
      <c r="D161" s="38"/>
      <c r="E161" s="38"/>
    </row>
    <row r="162" spans="1:5">
      <c r="A162" s="91"/>
      <c r="B162" s="232" t="s">
        <v>1164</v>
      </c>
      <c r="C162" s="2">
        <v>3188</v>
      </c>
      <c r="D162" s="38"/>
      <c r="E162" s="38"/>
    </row>
    <row r="163" spans="1:5">
      <c r="A163" s="91"/>
      <c r="B163" s="232" t="s">
        <v>440</v>
      </c>
      <c r="C163" s="2">
        <v>3190</v>
      </c>
      <c r="D163" s="38">
        <f>SUM(D160:D162)</f>
        <v>0</v>
      </c>
      <c r="E163" s="38">
        <f>SUM(E160:E162)</f>
        <v>0</v>
      </c>
    </row>
    <row r="164" spans="1:5">
      <c r="A164" s="1" t="s">
        <v>441</v>
      </c>
      <c r="B164" s="236"/>
    </row>
    <row r="165" spans="1:5">
      <c r="A165" s="90">
        <v>1.1599999999999999</v>
      </c>
      <c r="B165" s="232" t="s">
        <v>1459</v>
      </c>
      <c r="C165" s="92"/>
      <c r="D165" s="27"/>
      <c r="E165" s="27"/>
    </row>
    <row r="166" spans="1:5">
      <c r="A166" s="91"/>
      <c r="B166" s="232" t="s">
        <v>1165</v>
      </c>
      <c r="C166" s="2">
        <v>3196</v>
      </c>
      <c r="D166" s="28"/>
      <c r="E166" s="28"/>
    </row>
    <row r="167" spans="1:5">
      <c r="A167" s="91"/>
      <c r="B167" s="232" t="s">
        <v>1166</v>
      </c>
      <c r="C167" s="2">
        <v>3197</v>
      </c>
      <c r="D167" s="28"/>
      <c r="E167" s="28"/>
    </row>
    <row r="168" spans="1:5">
      <c r="A168" s="91"/>
      <c r="B168" s="232" t="s">
        <v>1167</v>
      </c>
      <c r="C168" s="2">
        <v>3198</v>
      </c>
      <c r="D168" s="28"/>
      <c r="E168" s="28"/>
    </row>
    <row r="169" spans="1:5">
      <c r="A169" s="91"/>
      <c r="B169" s="232" t="s">
        <v>444</v>
      </c>
      <c r="C169" s="26">
        <v>3200</v>
      </c>
      <c r="D169" s="27">
        <f>SUM(D166:D168)</f>
        <v>0</v>
      </c>
      <c r="E169" s="27">
        <f>SUM(E166:E168)</f>
        <v>0</v>
      </c>
    </row>
    <row r="170" spans="1:5">
      <c r="A170" s="26">
        <v>1.17</v>
      </c>
      <c r="B170" s="232" t="s">
        <v>445</v>
      </c>
      <c r="C170" s="92"/>
      <c r="D170" s="27"/>
      <c r="E170" s="27"/>
    </row>
    <row r="171" spans="1:5">
      <c r="A171" s="26"/>
      <c r="B171" s="232" t="s">
        <v>446</v>
      </c>
      <c r="C171" s="92"/>
      <c r="D171" s="27"/>
      <c r="E171" s="27"/>
    </row>
    <row r="172" spans="1:5">
      <c r="A172" s="2"/>
      <c r="B172" s="232" t="s">
        <v>1169</v>
      </c>
      <c r="C172" s="2">
        <v>3211</v>
      </c>
      <c r="D172" s="27"/>
      <c r="E172" s="27"/>
    </row>
    <row r="173" spans="1:5">
      <c r="A173" s="2"/>
      <c r="B173" s="232" t="s">
        <v>1170</v>
      </c>
      <c r="C173" s="2">
        <v>3212</v>
      </c>
      <c r="D173" s="27"/>
      <c r="E173" s="27"/>
    </row>
    <row r="174" spans="1:5">
      <c r="A174" s="2"/>
      <c r="B174" s="232" t="s">
        <v>1171</v>
      </c>
      <c r="C174" s="2">
        <v>3213</v>
      </c>
      <c r="D174" s="27"/>
      <c r="E174" s="27"/>
    </row>
    <row r="175" spans="1:5">
      <c r="A175" s="2"/>
      <c r="B175" s="232" t="s">
        <v>447</v>
      </c>
      <c r="C175" s="26">
        <v>3215</v>
      </c>
      <c r="D175" s="27">
        <f>SUM(D172:D174)</f>
        <v>0</v>
      </c>
      <c r="E175" s="27">
        <f>SUM(E172:E174)</f>
        <v>0</v>
      </c>
    </row>
    <row r="176" spans="1:5">
      <c r="A176" s="26">
        <v>1.18</v>
      </c>
      <c r="B176" s="232" t="s">
        <v>448</v>
      </c>
      <c r="C176" s="26"/>
      <c r="D176" s="27"/>
      <c r="E176" s="27"/>
    </row>
    <row r="177" spans="1:5">
      <c r="A177" s="2"/>
      <c r="B177" s="232" t="s">
        <v>1172</v>
      </c>
      <c r="C177" s="2">
        <v>3216</v>
      </c>
      <c r="D177" s="27"/>
      <c r="E177" s="27"/>
    </row>
    <row r="178" spans="1:5">
      <c r="A178" s="2"/>
      <c r="B178" s="232" t="s">
        <v>1173</v>
      </c>
      <c r="C178" s="2">
        <v>3217</v>
      </c>
      <c r="D178" s="27"/>
      <c r="E178" s="27"/>
    </row>
    <row r="179" spans="1:5">
      <c r="A179" s="2"/>
      <c r="B179" s="232" t="s">
        <v>449</v>
      </c>
      <c r="C179" s="26">
        <v>3220</v>
      </c>
      <c r="D179" s="27">
        <f>D177+D178</f>
        <v>0</v>
      </c>
      <c r="E179" s="27">
        <f>E177+E178</f>
        <v>0</v>
      </c>
    </row>
    <row r="180" spans="1:5">
      <c r="A180" s="90">
        <v>1.19</v>
      </c>
      <c r="B180" s="232" t="s">
        <v>450</v>
      </c>
      <c r="C180" s="92"/>
      <c r="D180" s="27"/>
      <c r="E180" s="27"/>
    </row>
    <row r="181" spans="1:5">
      <c r="A181" s="91"/>
      <c r="B181" s="232" t="s">
        <v>1174</v>
      </c>
      <c r="C181" s="2">
        <v>3231</v>
      </c>
      <c r="D181" s="28"/>
      <c r="E181" s="28"/>
    </row>
    <row r="182" spans="1:5">
      <c r="A182" s="91"/>
      <c r="B182" s="232" t="s">
        <v>1175</v>
      </c>
      <c r="C182" s="2">
        <v>3232</v>
      </c>
      <c r="D182" s="28"/>
      <c r="E182" s="28"/>
    </row>
    <row r="183" spans="1:5">
      <c r="A183" s="91"/>
      <c r="B183" s="232" t="s">
        <v>1176</v>
      </c>
      <c r="C183" s="2">
        <v>3233</v>
      </c>
      <c r="D183" s="28"/>
      <c r="E183" s="28"/>
    </row>
    <row r="184" spans="1:5">
      <c r="A184" s="91"/>
      <c r="B184" s="232" t="s">
        <v>451</v>
      </c>
      <c r="C184" s="26">
        <v>3240</v>
      </c>
      <c r="D184" s="27">
        <f>SUM(D181:D183)</f>
        <v>0</v>
      </c>
      <c r="E184" s="27">
        <f>SUM(E181:E183)</f>
        <v>0</v>
      </c>
    </row>
    <row r="185" spans="1:5">
      <c r="A185" s="197">
        <v>1.2</v>
      </c>
      <c r="B185" s="232" t="s">
        <v>452</v>
      </c>
      <c r="C185" s="2">
        <v>3500</v>
      </c>
      <c r="D185" s="27"/>
      <c r="E185" s="27"/>
    </row>
    <row r="186" spans="1:5" ht="28.5">
      <c r="A186" s="90">
        <v>1.21</v>
      </c>
      <c r="B186" s="232" t="s">
        <v>453</v>
      </c>
      <c r="C186" s="2">
        <v>3351</v>
      </c>
      <c r="D186" s="27"/>
      <c r="E186" s="27"/>
    </row>
    <row r="187" spans="1:5">
      <c r="A187" s="196" t="s">
        <v>1168</v>
      </c>
      <c r="B187" s="232" t="s">
        <v>454</v>
      </c>
      <c r="C187" s="2"/>
      <c r="D187" s="27"/>
      <c r="E187" s="27"/>
    </row>
    <row r="188" spans="1:5">
      <c r="A188" s="91"/>
      <c r="B188" s="232" t="s">
        <v>1177</v>
      </c>
      <c r="C188" s="2">
        <v>3541</v>
      </c>
      <c r="D188" s="28"/>
      <c r="E188" s="28"/>
    </row>
    <row r="189" spans="1:5">
      <c r="A189" s="91"/>
      <c r="B189" s="232" t="s">
        <v>1050</v>
      </c>
      <c r="C189" s="2" t="s">
        <v>1189</v>
      </c>
      <c r="D189" s="28"/>
      <c r="E189" s="28"/>
    </row>
    <row r="190" spans="1:5">
      <c r="A190" s="91"/>
      <c r="B190" s="232" t="s">
        <v>1341</v>
      </c>
      <c r="C190" s="2" t="s">
        <v>1190</v>
      </c>
      <c r="D190" s="28"/>
      <c r="E190" s="28"/>
    </row>
    <row r="191" spans="1:5">
      <c r="A191" s="91"/>
      <c r="B191" s="232" t="s">
        <v>1178</v>
      </c>
      <c r="C191" s="2">
        <v>3581</v>
      </c>
      <c r="D191" s="28"/>
      <c r="E191" s="28"/>
    </row>
    <row r="192" spans="1:5">
      <c r="A192" s="91"/>
      <c r="B192" s="232" t="s">
        <v>1050</v>
      </c>
      <c r="C192" s="2" t="s">
        <v>1191</v>
      </c>
      <c r="D192" s="28"/>
      <c r="E192" s="28"/>
    </row>
    <row r="193" spans="1:5">
      <c r="A193" s="91"/>
      <c r="B193" s="232" t="s">
        <v>1051</v>
      </c>
      <c r="C193" s="2" t="s">
        <v>1192</v>
      </c>
      <c r="D193" s="28"/>
      <c r="E193" s="28"/>
    </row>
    <row r="194" spans="1:5">
      <c r="A194" s="91"/>
      <c r="B194" s="232" t="s">
        <v>1179</v>
      </c>
      <c r="C194" s="2">
        <v>3582</v>
      </c>
      <c r="D194" s="28"/>
      <c r="E194" s="28"/>
    </row>
    <row r="195" spans="1:5">
      <c r="A195" s="91"/>
      <c r="B195" s="232" t="s">
        <v>1050</v>
      </c>
      <c r="C195" s="2" t="s">
        <v>1193</v>
      </c>
      <c r="D195" s="28"/>
      <c r="E195" s="28"/>
    </row>
    <row r="196" spans="1:5">
      <c r="A196" s="91"/>
      <c r="B196" s="232" t="s">
        <v>1051</v>
      </c>
      <c r="C196" s="2" t="s">
        <v>1194</v>
      </c>
      <c r="D196" s="28"/>
      <c r="E196" s="28"/>
    </row>
    <row r="197" spans="1:5">
      <c r="A197" s="91"/>
      <c r="B197" s="232" t="s">
        <v>1180</v>
      </c>
      <c r="C197" s="2">
        <v>3583</v>
      </c>
      <c r="D197" s="28"/>
      <c r="E197" s="28"/>
    </row>
    <row r="198" spans="1:5">
      <c r="A198" s="91"/>
      <c r="B198" s="232" t="s">
        <v>1050</v>
      </c>
      <c r="C198" s="2" t="s">
        <v>1195</v>
      </c>
      <c r="D198" s="28"/>
      <c r="E198" s="28"/>
    </row>
    <row r="199" spans="1:5">
      <c r="A199" s="91"/>
      <c r="B199" s="232" t="s">
        <v>1051</v>
      </c>
      <c r="C199" s="2" t="s">
        <v>1196</v>
      </c>
      <c r="D199" s="28"/>
      <c r="E199" s="28"/>
    </row>
    <row r="200" spans="1:5">
      <c r="A200" s="91"/>
      <c r="B200" s="232" t="s">
        <v>1181</v>
      </c>
      <c r="C200" s="2">
        <v>3584</v>
      </c>
      <c r="D200" s="28"/>
      <c r="E200" s="28"/>
    </row>
    <row r="201" spans="1:5">
      <c r="A201" s="91"/>
      <c r="B201" s="232" t="s">
        <v>1050</v>
      </c>
      <c r="C201" s="2" t="s">
        <v>1197</v>
      </c>
      <c r="D201" s="28"/>
      <c r="E201" s="28"/>
    </row>
    <row r="202" spans="1:5">
      <c r="A202" s="91"/>
      <c r="B202" s="232" t="s">
        <v>1051</v>
      </c>
      <c r="C202" s="2" t="s">
        <v>1198</v>
      </c>
      <c r="D202" s="28"/>
      <c r="E202" s="28"/>
    </row>
    <row r="203" spans="1:5">
      <c r="A203" s="91"/>
      <c r="B203" s="232" t="s">
        <v>1182</v>
      </c>
      <c r="C203" s="2">
        <v>3585</v>
      </c>
      <c r="D203" s="28"/>
      <c r="E203" s="28"/>
    </row>
    <row r="204" spans="1:5">
      <c r="A204" s="91"/>
      <c r="B204" s="232" t="s">
        <v>1050</v>
      </c>
      <c r="C204" s="2" t="s">
        <v>1199</v>
      </c>
      <c r="D204" s="28"/>
      <c r="E204" s="28"/>
    </row>
    <row r="205" spans="1:5">
      <c r="A205" s="91"/>
      <c r="B205" s="232" t="s">
        <v>1051</v>
      </c>
      <c r="C205" s="2" t="s">
        <v>1200</v>
      </c>
      <c r="D205" s="28"/>
      <c r="E205" s="28"/>
    </row>
    <row r="206" spans="1:5">
      <c r="A206" s="91"/>
      <c r="B206" s="232" t="s">
        <v>1183</v>
      </c>
      <c r="C206" s="2">
        <v>3586</v>
      </c>
      <c r="D206" s="28"/>
      <c r="E206" s="28"/>
    </row>
    <row r="207" spans="1:5">
      <c r="A207" s="91"/>
      <c r="B207" s="232" t="s">
        <v>1050</v>
      </c>
      <c r="C207" s="2" t="s">
        <v>1201</v>
      </c>
      <c r="D207" s="28"/>
      <c r="E207" s="28"/>
    </row>
    <row r="208" spans="1:5">
      <c r="A208" s="91"/>
      <c r="B208" s="232" t="s">
        <v>1051</v>
      </c>
      <c r="C208" s="2" t="s">
        <v>1202</v>
      </c>
      <c r="D208" s="28"/>
      <c r="E208" s="28"/>
    </row>
    <row r="209" spans="1:5">
      <c r="A209" s="91"/>
      <c r="B209" s="232" t="s">
        <v>1184</v>
      </c>
      <c r="C209" s="2">
        <v>3542</v>
      </c>
      <c r="D209" s="28"/>
      <c r="E209" s="28"/>
    </row>
    <row r="210" spans="1:5">
      <c r="A210" s="91"/>
      <c r="B210" s="232" t="s">
        <v>1050</v>
      </c>
      <c r="C210" s="2" t="s">
        <v>1203</v>
      </c>
      <c r="D210" s="28"/>
      <c r="E210" s="28"/>
    </row>
    <row r="211" spans="1:5">
      <c r="A211" s="91"/>
      <c r="B211" s="232" t="s">
        <v>1051</v>
      </c>
      <c r="C211" s="2" t="s">
        <v>1204</v>
      </c>
      <c r="D211" s="28"/>
      <c r="E211" s="28"/>
    </row>
    <row r="212" spans="1:5">
      <c r="A212" s="91"/>
      <c r="B212" s="232" t="s">
        <v>1185</v>
      </c>
      <c r="C212" s="2">
        <v>3587</v>
      </c>
      <c r="D212" s="28"/>
      <c r="E212" s="28"/>
    </row>
    <row r="213" spans="1:5">
      <c r="A213" s="91"/>
      <c r="B213" s="232" t="s">
        <v>1050</v>
      </c>
      <c r="C213" s="2" t="s">
        <v>1205</v>
      </c>
      <c r="D213" s="28"/>
      <c r="E213" s="28"/>
    </row>
    <row r="214" spans="1:5">
      <c r="A214" s="91"/>
      <c r="B214" s="232" t="s">
        <v>1051</v>
      </c>
      <c r="C214" s="2" t="s">
        <v>1206</v>
      </c>
      <c r="D214" s="28"/>
      <c r="E214" s="28"/>
    </row>
    <row r="215" spans="1:5">
      <c r="A215" s="91"/>
      <c r="B215" s="232" t="s">
        <v>1186</v>
      </c>
      <c r="C215" s="2">
        <v>3588</v>
      </c>
      <c r="D215" s="28"/>
      <c r="E215" s="28"/>
    </row>
    <row r="216" spans="1:5">
      <c r="A216" s="91"/>
      <c r="B216" s="232" t="s">
        <v>1050</v>
      </c>
      <c r="C216" s="2" t="s">
        <v>1207</v>
      </c>
      <c r="D216" s="28"/>
      <c r="E216" s="28"/>
    </row>
    <row r="217" spans="1:5">
      <c r="A217" s="91"/>
      <c r="B217" s="232" t="s">
        <v>1051</v>
      </c>
      <c r="C217" s="2" t="s">
        <v>1208</v>
      </c>
      <c r="D217" s="28"/>
      <c r="E217" s="28"/>
    </row>
    <row r="218" spans="1:5">
      <c r="A218" s="91"/>
      <c r="B218" s="232" t="s">
        <v>1187</v>
      </c>
      <c r="C218" s="2">
        <v>3543</v>
      </c>
      <c r="D218" s="28"/>
      <c r="E218" s="28"/>
    </row>
    <row r="219" spans="1:5">
      <c r="A219" s="91"/>
      <c r="B219" s="232" t="s">
        <v>1188</v>
      </c>
      <c r="C219" s="26">
        <v>3550</v>
      </c>
      <c r="D219" s="27">
        <f>SUM(D188:D218)</f>
        <v>0</v>
      </c>
      <c r="E219" s="27">
        <f>SUM(E188:E218)</f>
        <v>0</v>
      </c>
    </row>
    <row r="220" spans="1:5">
      <c r="A220" s="90">
        <v>1.23</v>
      </c>
      <c r="B220" s="232" t="s">
        <v>455</v>
      </c>
      <c r="C220" s="2"/>
      <c r="D220" s="27"/>
      <c r="E220" s="27"/>
    </row>
    <row r="221" spans="1:5">
      <c r="A221" s="91"/>
      <c r="B221" s="232" t="s">
        <v>1209</v>
      </c>
      <c r="C221" s="2">
        <v>3551</v>
      </c>
      <c r="D221" s="28"/>
      <c r="E221" s="28"/>
    </row>
    <row r="222" spans="1:5">
      <c r="A222" s="91"/>
      <c r="B222" s="232" t="s">
        <v>1050</v>
      </c>
      <c r="C222" s="2"/>
      <c r="D222" s="28"/>
      <c r="E222" s="28"/>
    </row>
    <row r="223" spans="1:5">
      <c r="A223" s="91"/>
      <c r="B223" s="232" t="s">
        <v>1051</v>
      </c>
      <c r="C223" s="2"/>
      <c r="D223" s="28"/>
      <c r="E223" s="28"/>
    </row>
    <row r="224" spans="1:5">
      <c r="A224" s="91"/>
      <c r="B224" s="232" t="s">
        <v>1210</v>
      </c>
      <c r="C224" s="2">
        <v>3591</v>
      </c>
      <c r="D224" s="28"/>
      <c r="E224" s="28"/>
    </row>
    <row r="225" spans="1:5">
      <c r="A225" s="91"/>
      <c r="B225" s="232" t="s">
        <v>1050</v>
      </c>
      <c r="C225" s="2" t="str">
        <f>+CONCATENATE(C224,"S")</f>
        <v>3591S</v>
      </c>
      <c r="D225" s="28"/>
      <c r="E225" s="28"/>
    </row>
    <row r="226" spans="1:5">
      <c r="A226" s="91"/>
      <c r="B226" s="232" t="s">
        <v>1051</v>
      </c>
      <c r="C226" s="2" t="str">
        <f>+CONCATENATE(C224,"D")</f>
        <v>3591D</v>
      </c>
      <c r="D226" s="28"/>
      <c r="E226" s="28"/>
    </row>
    <row r="227" spans="1:5">
      <c r="A227" s="91"/>
      <c r="B227" s="232" t="s">
        <v>1211</v>
      </c>
      <c r="C227" s="2">
        <v>3592</v>
      </c>
      <c r="D227" s="28"/>
      <c r="E227" s="28"/>
    </row>
    <row r="228" spans="1:5">
      <c r="A228" s="91"/>
      <c r="B228" s="232" t="s">
        <v>1050</v>
      </c>
      <c r="C228" s="2" t="str">
        <f>+CONCATENATE(C227,"S")</f>
        <v>3592S</v>
      </c>
      <c r="D228" s="28"/>
      <c r="E228" s="28"/>
    </row>
    <row r="229" spans="1:5">
      <c r="A229" s="91"/>
      <c r="B229" s="232" t="s">
        <v>1051</v>
      </c>
      <c r="C229" s="2" t="str">
        <f>+CONCATENATE(C227,"D")</f>
        <v>3592D</v>
      </c>
      <c r="D229" s="28"/>
      <c r="E229" s="28"/>
    </row>
    <row r="230" spans="1:5">
      <c r="A230" s="91"/>
      <c r="B230" s="232" t="s">
        <v>1212</v>
      </c>
      <c r="C230" s="2">
        <v>3593</v>
      </c>
      <c r="D230" s="28"/>
      <c r="E230" s="28"/>
    </row>
    <row r="231" spans="1:5">
      <c r="A231" s="91"/>
      <c r="B231" s="232" t="s">
        <v>1050</v>
      </c>
      <c r="C231" s="2" t="str">
        <f>+CONCATENATE(C230,"S")</f>
        <v>3593S</v>
      </c>
      <c r="D231" s="28"/>
      <c r="E231" s="28"/>
    </row>
    <row r="232" spans="1:5">
      <c r="A232" s="91"/>
      <c r="B232" s="232" t="s">
        <v>1051</v>
      </c>
      <c r="C232" s="2" t="str">
        <f>+CONCATENATE(C230,"D")</f>
        <v>3593D</v>
      </c>
      <c r="D232" s="28"/>
      <c r="E232" s="28"/>
    </row>
    <row r="233" spans="1:5">
      <c r="A233" s="91"/>
      <c r="B233" s="232" t="s">
        <v>1213</v>
      </c>
      <c r="C233" s="2">
        <v>3594</v>
      </c>
      <c r="D233" s="28"/>
      <c r="E233" s="28"/>
    </row>
    <row r="234" spans="1:5">
      <c r="A234" s="91"/>
      <c r="B234" s="232" t="s">
        <v>1050</v>
      </c>
      <c r="C234" s="2" t="str">
        <f>+CONCATENATE(C233,"S")</f>
        <v>3594S</v>
      </c>
      <c r="D234" s="28"/>
      <c r="E234" s="28"/>
    </row>
    <row r="235" spans="1:5">
      <c r="A235" s="91"/>
      <c r="B235" s="232" t="s">
        <v>1051</v>
      </c>
      <c r="C235" s="2" t="str">
        <f>+CONCATENATE(C233,"D")</f>
        <v>3594D</v>
      </c>
      <c r="D235" s="28"/>
      <c r="E235" s="28"/>
    </row>
    <row r="236" spans="1:5">
      <c r="A236" s="91"/>
      <c r="B236" s="232" t="s">
        <v>1214</v>
      </c>
      <c r="C236" s="2">
        <v>3595</v>
      </c>
      <c r="D236" s="28"/>
      <c r="E236" s="28"/>
    </row>
    <row r="237" spans="1:5">
      <c r="A237" s="91"/>
      <c r="B237" s="232" t="s">
        <v>1050</v>
      </c>
      <c r="C237" s="2" t="str">
        <f>+CONCATENATE(C236,"S")</f>
        <v>3595S</v>
      </c>
      <c r="D237" s="28"/>
      <c r="E237" s="28"/>
    </row>
    <row r="238" spans="1:5">
      <c r="A238" s="91"/>
      <c r="B238" s="232" t="s">
        <v>1051</v>
      </c>
      <c r="C238" s="2" t="str">
        <f>+CONCATENATE(C236,"D")</f>
        <v>3595D</v>
      </c>
      <c r="D238" s="28"/>
      <c r="E238" s="28"/>
    </row>
    <row r="239" spans="1:5">
      <c r="A239" s="91"/>
      <c r="B239" s="232" t="s">
        <v>1215</v>
      </c>
      <c r="C239" s="2">
        <v>3596</v>
      </c>
      <c r="D239" s="28"/>
      <c r="E239" s="28"/>
    </row>
    <row r="240" spans="1:5">
      <c r="A240" s="91"/>
      <c r="B240" s="232" t="s">
        <v>1050</v>
      </c>
      <c r="C240" s="2" t="str">
        <f>+CONCATENATE(C239,"S")</f>
        <v>3596S</v>
      </c>
      <c r="D240" s="28"/>
      <c r="E240" s="28"/>
    </row>
    <row r="241" spans="1:5">
      <c r="A241" s="91"/>
      <c r="B241" s="232" t="s">
        <v>1051</v>
      </c>
      <c r="C241" s="2" t="str">
        <f>+CONCATENATE(C239,"D")</f>
        <v>3596D</v>
      </c>
      <c r="D241" s="28"/>
      <c r="E241" s="28"/>
    </row>
    <row r="242" spans="1:5">
      <c r="A242" s="91"/>
      <c r="B242" s="232" t="s">
        <v>1216</v>
      </c>
      <c r="C242" s="2">
        <v>3552</v>
      </c>
      <c r="D242" s="28"/>
      <c r="E242" s="28"/>
    </row>
    <row r="243" spans="1:5">
      <c r="A243" s="91"/>
      <c r="B243" s="232" t="s">
        <v>1050</v>
      </c>
      <c r="C243" s="2" t="str">
        <f>+CONCATENATE(C242,"S")</f>
        <v>3552S</v>
      </c>
      <c r="D243" s="28"/>
      <c r="E243" s="28"/>
    </row>
    <row r="244" spans="1:5">
      <c r="A244" s="91"/>
      <c r="B244" s="232" t="s">
        <v>1051</v>
      </c>
      <c r="C244" s="2" t="str">
        <f>+CONCATENATE(C242,"D")</f>
        <v>3552D</v>
      </c>
      <c r="D244" s="28"/>
      <c r="E244" s="28"/>
    </row>
    <row r="245" spans="1:5">
      <c r="A245" s="91"/>
      <c r="B245" s="232" t="s">
        <v>1217</v>
      </c>
      <c r="C245" s="2">
        <v>3597</v>
      </c>
      <c r="D245" s="28"/>
      <c r="E245" s="28"/>
    </row>
    <row r="246" spans="1:5">
      <c r="A246" s="91"/>
      <c r="B246" s="232" t="s">
        <v>1050</v>
      </c>
      <c r="C246" s="2" t="str">
        <f>+CONCATENATE(C245,"S")</f>
        <v>3597S</v>
      </c>
      <c r="D246" s="28"/>
      <c r="E246" s="28"/>
    </row>
    <row r="247" spans="1:5">
      <c r="A247" s="91"/>
      <c r="B247" s="232" t="s">
        <v>1051</v>
      </c>
      <c r="C247" s="2" t="str">
        <f>+CONCATENATE(C245,"D")</f>
        <v>3597D</v>
      </c>
      <c r="D247" s="28"/>
      <c r="E247" s="28"/>
    </row>
    <row r="248" spans="1:5">
      <c r="A248" s="91"/>
      <c r="B248" s="232" t="s">
        <v>1218</v>
      </c>
      <c r="C248" s="2">
        <v>3598</v>
      </c>
      <c r="D248" s="28"/>
      <c r="E248" s="28"/>
    </row>
    <row r="249" spans="1:5">
      <c r="A249" s="91"/>
      <c r="B249" s="232" t="s">
        <v>1050</v>
      </c>
      <c r="C249" s="2" t="str">
        <f>+CONCATENATE(C248,"S")</f>
        <v>3598S</v>
      </c>
      <c r="D249" s="28"/>
      <c r="E249" s="28"/>
    </row>
    <row r="250" spans="1:5">
      <c r="A250" s="91"/>
      <c r="B250" s="232" t="s">
        <v>1051</v>
      </c>
      <c r="C250" s="2" t="str">
        <f>+CONCATENATE(C248,"D")</f>
        <v>3598D</v>
      </c>
      <c r="D250" s="28"/>
      <c r="E250" s="28"/>
    </row>
    <row r="251" spans="1:5">
      <c r="A251" s="91"/>
      <c r="B251" s="232" t="s">
        <v>1219</v>
      </c>
      <c r="C251" s="2">
        <v>3553</v>
      </c>
      <c r="D251" s="28"/>
      <c r="E251" s="28"/>
    </row>
    <row r="252" spans="1:5">
      <c r="A252" s="91"/>
      <c r="B252" s="232" t="s">
        <v>1220</v>
      </c>
      <c r="C252" s="2">
        <v>3555</v>
      </c>
      <c r="D252" s="28">
        <f>SUM(D221:D251)</f>
        <v>0</v>
      </c>
      <c r="E252" s="28">
        <f>SUM(E221:E251)</f>
        <v>0</v>
      </c>
    </row>
    <row r="253" spans="1:5">
      <c r="A253" s="91"/>
      <c r="B253" s="232" t="s">
        <v>456</v>
      </c>
      <c r="C253" s="26">
        <v>3560</v>
      </c>
      <c r="D253" s="27">
        <f>D219+D252</f>
        <v>0</v>
      </c>
      <c r="E253" s="27">
        <f>E219+E252</f>
        <v>0</v>
      </c>
    </row>
    <row r="254" spans="1:5">
      <c r="A254" s="90">
        <v>1.24</v>
      </c>
      <c r="B254" s="232" t="s">
        <v>457</v>
      </c>
      <c r="C254" s="2"/>
      <c r="D254" s="27"/>
      <c r="E254" s="27"/>
    </row>
    <row r="255" spans="1:5">
      <c r="A255" s="91"/>
      <c r="B255" s="232" t="s">
        <v>1221</v>
      </c>
      <c r="C255" s="2">
        <v>3561</v>
      </c>
      <c r="D255" s="28"/>
      <c r="E255" s="28"/>
    </row>
    <row r="256" spans="1:5">
      <c r="A256" s="91"/>
      <c r="B256" s="232" t="s">
        <v>1222</v>
      </c>
      <c r="C256" s="2">
        <v>3562</v>
      </c>
      <c r="D256" s="28"/>
      <c r="E256" s="28"/>
    </row>
    <row r="257" spans="1:5">
      <c r="A257" s="91"/>
      <c r="B257" s="232" t="s">
        <v>1223</v>
      </c>
      <c r="C257" s="2">
        <v>3563</v>
      </c>
      <c r="D257" s="28"/>
      <c r="E257" s="28"/>
    </row>
    <row r="258" spans="1:5">
      <c r="A258" s="91"/>
      <c r="B258" s="232" t="s">
        <v>1224</v>
      </c>
      <c r="C258" s="2">
        <v>3564</v>
      </c>
      <c r="D258" s="28"/>
      <c r="E258" s="28"/>
    </row>
    <row r="259" spans="1:5">
      <c r="A259" s="91"/>
      <c r="B259" s="232" t="s">
        <v>458</v>
      </c>
      <c r="C259" s="26">
        <v>3570</v>
      </c>
      <c r="D259" s="27">
        <f>SUM(D255:D258)</f>
        <v>0</v>
      </c>
      <c r="E259" s="27">
        <f>SUM(E255:E258)</f>
        <v>0</v>
      </c>
    </row>
    <row r="260" spans="1:5">
      <c r="A260" s="26">
        <v>1.25</v>
      </c>
      <c r="B260" s="232" t="s">
        <v>1458</v>
      </c>
      <c r="C260" s="2">
        <v>3340</v>
      </c>
      <c r="D260" s="38"/>
      <c r="E260" s="38"/>
    </row>
    <row r="261" spans="1:5">
      <c r="A261" s="2">
        <v>1.26</v>
      </c>
      <c r="B261" s="232" t="s">
        <v>1368</v>
      </c>
      <c r="C261" s="26"/>
      <c r="D261" s="38"/>
      <c r="E261" s="38"/>
    </row>
    <row r="262" spans="1:5">
      <c r="A262" s="2" t="s">
        <v>459</v>
      </c>
      <c r="B262" s="232" t="s">
        <v>1225</v>
      </c>
      <c r="C262" s="2">
        <v>3341</v>
      </c>
      <c r="D262" s="38"/>
      <c r="E262" s="38"/>
    </row>
    <row r="263" spans="1:5">
      <c r="A263" s="2"/>
      <c r="B263" s="232" t="s">
        <v>1226</v>
      </c>
      <c r="C263" s="2">
        <v>3342</v>
      </c>
      <c r="D263" s="38"/>
      <c r="E263" s="38"/>
    </row>
    <row r="264" spans="1:5">
      <c r="A264" s="2"/>
      <c r="B264" s="232" t="s">
        <v>1227</v>
      </c>
      <c r="C264" s="2">
        <v>3343</v>
      </c>
      <c r="D264" s="38"/>
      <c r="E264" s="38"/>
    </row>
    <row r="265" spans="1:5">
      <c r="A265" s="2"/>
      <c r="B265" s="232" t="s">
        <v>460</v>
      </c>
      <c r="C265" s="26">
        <v>3345</v>
      </c>
      <c r="D265" s="38">
        <f>D262+D263+D264</f>
        <v>0</v>
      </c>
      <c r="E265" s="38">
        <f>E262+E263+E264</f>
        <v>0</v>
      </c>
    </row>
    <row r="266" spans="1:5">
      <c r="A266" s="26">
        <v>1.27</v>
      </c>
      <c r="B266" s="232" t="s">
        <v>1460</v>
      </c>
      <c r="C266" s="26"/>
      <c r="D266" s="38"/>
      <c r="E266" s="38"/>
    </row>
    <row r="267" spans="1:5">
      <c r="A267" s="2"/>
      <c r="B267" s="232" t="s">
        <v>1228</v>
      </c>
      <c r="C267" s="2">
        <v>3346</v>
      </c>
      <c r="D267" s="38"/>
      <c r="E267" s="38"/>
    </row>
    <row r="268" spans="1:5">
      <c r="A268" s="2"/>
      <c r="B268" s="232" t="s">
        <v>1229</v>
      </c>
      <c r="C268" s="2">
        <v>3347</v>
      </c>
      <c r="D268" s="38"/>
      <c r="E268" s="38"/>
    </row>
    <row r="269" spans="1:5">
      <c r="A269" s="2"/>
      <c r="B269" s="232" t="s">
        <v>1230</v>
      </c>
      <c r="C269" s="2">
        <v>3348</v>
      </c>
      <c r="D269" s="38"/>
      <c r="E269" s="38"/>
    </row>
    <row r="270" spans="1:5">
      <c r="A270" s="2"/>
      <c r="B270" s="232" t="s">
        <v>461</v>
      </c>
      <c r="C270" s="26">
        <v>3350</v>
      </c>
      <c r="D270" s="38">
        <f>D267+D268+D269</f>
        <v>0</v>
      </c>
      <c r="E270" s="38">
        <f>E267+E268+E269</f>
        <v>0</v>
      </c>
    </row>
    <row r="271" spans="1:5">
      <c r="A271" s="90" t="s">
        <v>96</v>
      </c>
      <c r="B271" s="232" t="s">
        <v>462</v>
      </c>
      <c r="C271" s="2"/>
      <c r="D271" s="27"/>
      <c r="E271" s="27"/>
    </row>
    <row r="272" spans="1:5">
      <c r="A272" s="91">
        <v>2.1</v>
      </c>
      <c r="B272" s="232" t="s">
        <v>463</v>
      </c>
      <c r="C272" s="2">
        <v>3161</v>
      </c>
      <c r="D272" s="27"/>
      <c r="E272" s="27"/>
    </row>
    <row r="273" spans="1:5">
      <c r="A273" s="91">
        <v>2.2000000000000002</v>
      </c>
      <c r="B273" s="232" t="s">
        <v>464</v>
      </c>
      <c r="C273" s="2">
        <v>3168</v>
      </c>
      <c r="D273" s="28"/>
      <c r="E273" s="28"/>
    </row>
    <row r="274" spans="1:5">
      <c r="A274" s="91">
        <v>2.2999999999999998</v>
      </c>
      <c r="B274" s="232" t="s">
        <v>465</v>
      </c>
      <c r="C274" s="2">
        <v>3169</v>
      </c>
      <c r="D274" s="28"/>
      <c r="E274" s="28"/>
    </row>
    <row r="275" spans="1:5">
      <c r="A275" s="2">
        <v>2.4</v>
      </c>
      <c r="B275" s="232" t="s">
        <v>466</v>
      </c>
      <c r="C275" s="2">
        <v>3162</v>
      </c>
      <c r="D275" s="38"/>
      <c r="E275" s="38"/>
    </row>
    <row r="276" spans="1:5">
      <c r="A276" s="2">
        <v>2.5</v>
      </c>
      <c r="B276" s="232" t="s">
        <v>467</v>
      </c>
      <c r="C276" s="2">
        <v>3163</v>
      </c>
      <c r="D276" s="38"/>
      <c r="E276" s="38"/>
    </row>
    <row r="277" spans="1:5">
      <c r="A277" s="2">
        <v>2.6</v>
      </c>
      <c r="B277" s="232" t="s">
        <v>468</v>
      </c>
      <c r="C277" s="2">
        <v>3164</v>
      </c>
      <c r="D277" s="38"/>
      <c r="E277" s="38"/>
    </row>
    <row r="278" spans="1:5">
      <c r="A278" s="2">
        <v>2.7</v>
      </c>
      <c r="B278" s="232" t="s">
        <v>469</v>
      </c>
      <c r="C278" s="2">
        <v>3165</v>
      </c>
      <c r="D278" s="38"/>
      <c r="E278" s="38"/>
    </row>
    <row r="279" spans="1:5">
      <c r="A279" s="2">
        <v>2.8</v>
      </c>
      <c r="B279" s="232" t="s">
        <v>470</v>
      </c>
      <c r="C279" s="2">
        <v>3166</v>
      </c>
      <c r="D279" s="38"/>
      <c r="E279" s="38"/>
    </row>
    <row r="280" spans="1:5">
      <c r="A280" s="2">
        <v>2.9</v>
      </c>
      <c r="B280" s="232" t="s">
        <v>471</v>
      </c>
      <c r="C280" s="2">
        <v>3167</v>
      </c>
      <c r="D280" s="38"/>
      <c r="E280" s="38"/>
    </row>
    <row r="281" spans="1:5">
      <c r="A281" s="198">
        <v>2.1</v>
      </c>
      <c r="B281" s="232" t="s">
        <v>472</v>
      </c>
      <c r="C281" s="2">
        <v>3170</v>
      </c>
      <c r="D281" s="38"/>
      <c r="E281" s="38"/>
    </row>
    <row r="282" spans="1:5">
      <c r="A282" s="2">
        <v>2.11</v>
      </c>
      <c r="B282" s="232" t="s">
        <v>473</v>
      </c>
      <c r="C282" s="2">
        <v>3171</v>
      </c>
      <c r="D282" s="38"/>
      <c r="E282" s="38"/>
    </row>
    <row r="283" spans="1:5">
      <c r="A283" s="2"/>
      <c r="B283" s="232"/>
      <c r="C283" s="2"/>
      <c r="D283" s="38"/>
      <c r="E283" s="38"/>
    </row>
    <row r="284" spans="1:5">
      <c r="A284" s="90" t="s">
        <v>474</v>
      </c>
      <c r="B284" s="232"/>
      <c r="C284" s="92"/>
      <c r="D284" s="27"/>
      <c r="E284" s="27"/>
    </row>
    <row r="285" spans="1:5">
      <c r="A285" s="90">
        <v>3.1</v>
      </c>
      <c r="B285" s="232" t="s">
        <v>475</v>
      </c>
      <c r="C285" s="92"/>
      <c r="D285" s="27"/>
      <c r="E285" s="27"/>
    </row>
    <row r="286" spans="1:5">
      <c r="A286" s="91"/>
      <c r="B286" s="232" t="s">
        <v>476</v>
      </c>
      <c r="C286" s="2">
        <v>3401</v>
      </c>
      <c r="D286" s="28"/>
      <c r="E286" s="28"/>
    </row>
    <row r="287" spans="1:5">
      <c r="A287" s="91"/>
      <c r="B287" s="232" t="s">
        <v>477</v>
      </c>
      <c r="C287" s="2">
        <v>3401</v>
      </c>
      <c r="D287" s="28"/>
      <c r="E287" s="28"/>
    </row>
    <row r="288" spans="1:5">
      <c r="A288" s="91"/>
      <c r="B288" s="232" t="s">
        <v>478</v>
      </c>
      <c r="C288" s="2">
        <v>3402</v>
      </c>
      <c r="D288" s="28"/>
      <c r="E288" s="28"/>
    </row>
    <row r="289" spans="1:5">
      <c r="A289" s="91"/>
      <c r="B289" s="232" t="s">
        <v>479</v>
      </c>
      <c r="C289" s="2">
        <v>3403</v>
      </c>
      <c r="D289" s="28"/>
      <c r="E289" s="28"/>
    </row>
    <row r="290" spans="1:5">
      <c r="A290" s="91"/>
      <c r="B290" s="232" t="s">
        <v>480</v>
      </c>
      <c r="C290" s="26">
        <v>3405</v>
      </c>
      <c r="D290" s="27">
        <f>D288+D289</f>
        <v>0</v>
      </c>
      <c r="E290" s="27">
        <f>E288+E289</f>
        <v>0</v>
      </c>
    </row>
    <row r="291" spans="1:5">
      <c r="A291" s="91"/>
      <c r="B291" s="232" t="s">
        <v>481</v>
      </c>
      <c r="C291" s="2"/>
      <c r="D291" s="28"/>
      <c r="E291" s="28"/>
    </row>
    <row r="292" spans="1:5">
      <c r="A292" s="91"/>
      <c r="B292" s="232" t="s">
        <v>482</v>
      </c>
      <c r="C292" s="2">
        <v>3406</v>
      </c>
      <c r="D292" s="28"/>
      <c r="E292" s="28"/>
    </row>
    <row r="293" spans="1:5">
      <c r="A293" s="91"/>
      <c r="B293" s="232" t="s">
        <v>483</v>
      </c>
      <c r="C293" s="2">
        <v>3407</v>
      </c>
      <c r="D293" s="28"/>
      <c r="E293" s="28"/>
    </row>
    <row r="294" spans="1:5">
      <c r="A294" s="91"/>
      <c r="B294" s="232" t="s">
        <v>484</v>
      </c>
      <c r="C294" s="26">
        <v>3409</v>
      </c>
      <c r="D294" s="27">
        <f>D292+D293</f>
        <v>0</v>
      </c>
      <c r="E294" s="27">
        <f>E292+E293</f>
        <v>0</v>
      </c>
    </row>
    <row r="295" spans="1:5">
      <c r="A295" s="91"/>
      <c r="B295" s="232" t="s">
        <v>485</v>
      </c>
      <c r="C295" s="26">
        <v>3410</v>
      </c>
      <c r="D295" s="27">
        <f>D286+D290+D294</f>
        <v>0</v>
      </c>
      <c r="E295" s="27">
        <f>E286+E290+E294</f>
        <v>0</v>
      </c>
    </row>
    <row r="296" spans="1:5">
      <c r="A296" s="90">
        <v>3.2</v>
      </c>
      <c r="B296" s="232" t="s">
        <v>486</v>
      </c>
      <c r="C296" s="26"/>
      <c r="D296" s="38"/>
      <c r="E296" s="38"/>
    </row>
    <row r="297" spans="1:5">
      <c r="A297" s="91"/>
      <c r="B297" s="232" t="s">
        <v>487</v>
      </c>
      <c r="C297" s="2">
        <v>3411</v>
      </c>
      <c r="D297" s="38"/>
      <c r="E297" s="38"/>
    </row>
    <row r="298" spans="1:5">
      <c r="A298" s="91"/>
      <c r="B298" s="232" t="s">
        <v>488</v>
      </c>
      <c r="C298" s="2"/>
      <c r="D298" s="38"/>
      <c r="E298" s="38"/>
    </row>
    <row r="299" spans="1:5">
      <c r="A299" s="91"/>
      <c r="B299" s="232" t="s">
        <v>489</v>
      </c>
      <c r="C299" s="2">
        <v>3412</v>
      </c>
      <c r="D299" s="38"/>
      <c r="E299" s="38"/>
    </row>
    <row r="300" spans="1:5">
      <c r="A300" s="91"/>
      <c r="B300" s="232" t="s">
        <v>490</v>
      </c>
      <c r="C300" s="2">
        <v>3413</v>
      </c>
      <c r="D300" s="38"/>
      <c r="E300" s="38"/>
    </row>
    <row r="301" spans="1:5">
      <c r="A301" s="91"/>
      <c r="B301" s="232" t="s">
        <v>491</v>
      </c>
      <c r="C301" s="26">
        <v>3415</v>
      </c>
      <c r="D301" s="39">
        <f>D299+D300</f>
        <v>0</v>
      </c>
      <c r="E301" s="39">
        <f>E299+E300</f>
        <v>0</v>
      </c>
    </row>
    <row r="302" spans="1:5">
      <c r="A302" s="91"/>
      <c r="B302" s="232" t="s">
        <v>492</v>
      </c>
      <c r="C302" s="2"/>
      <c r="D302" s="38"/>
      <c r="E302" s="38"/>
    </row>
    <row r="303" spans="1:5">
      <c r="A303" s="91"/>
      <c r="B303" s="232" t="s">
        <v>493</v>
      </c>
      <c r="C303" s="2">
        <v>3416</v>
      </c>
      <c r="D303" s="38"/>
      <c r="E303" s="38"/>
    </row>
    <row r="304" spans="1:5">
      <c r="A304" s="91"/>
      <c r="B304" s="232" t="s">
        <v>494</v>
      </c>
      <c r="C304" s="2">
        <v>3417</v>
      </c>
      <c r="D304" s="38"/>
      <c r="E304" s="38"/>
    </row>
    <row r="305" spans="1:5">
      <c r="A305" s="91"/>
      <c r="B305" s="232" t="s">
        <v>495</v>
      </c>
      <c r="C305" s="26">
        <v>3419</v>
      </c>
      <c r="D305" s="39">
        <f>D303+D304</f>
        <v>0</v>
      </c>
      <c r="E305" s="39">
        <f>E303+E304</f>
        <v>0</v>
      </c>
    </row>
    <row r="306" spans="1:5">
      <c r="A306" s="91"/>
      <c r="B306" s="232" t="s">
        <v>496</v>
      </c>
      <c r="C306" s="26">
        <v>3420</v>
      </c>
      <c r="D306" s="39">
        <f>D297+D301+D305</f>
        <v>0</v>
      </c>
      <c r="E306" s="39">
        <f>E297+E301+E305</f>
        <v>0</v>
      </c>
    </row>
    <row r="307" spans="1:5">
      <c r="A307" s="90">
        <v>3.3</v>
      </c>
      <c r="B307" s="232" t="s">
        <v>497</v>
      </c>
      <c r="C307" s="26"/>
      <c r="D307" s="38"/>
      <c r="E307" s="38"/>
    </row>
    <row r="308" spans="1:5">
      <c r="A308" s="91"/>
      <c r="B308" s="232" t="s">
        <v>498</v>
      </c>
      <c r="C308" s="2">
        <v>3421</v>
      </c>
      <c r="D308" s="38"/>
      <c r="E308" s="38"/>
    </row>
    <row r="309" spans="1:5">
      <c r="A309" s="91"/>
      <c r="B309" s="232" t="s">
        <v>499</v>
      </c>
      <c r="C309" s="2"/>
      <c r="D309" s="38"/>
      <c r="E309" s="38"/>
    </row>
    <row r="310" spans="1:5">
      <c r="A310" s="91"/>
      <c r="B310" s="232" t="s">
        <v>500</v>
      </c>
      <c r="C310" s="2">
        <v>3422</v>
      </c>
      <c r="D310" s="38"/>
      <c r="E310" s="38"/>
    </row>
    <row r="311" spans="1:5">
      <c r="A311" s="91"/>
      <c r="B311" s="232" t="s">
        <v>501</v>
      </c>
      <c r="C311" s="2">
        <v>3423</v>
      </c>
      <c r="D311" s="38"/>
      <c r="E311" s="38"/>
    </row>
    <row r="312" spans="1:5">
      <c r="A312" s="91"/>
      <c r="B312" s="232" t="s">
        <v>502</v>
      </c>
      <c r="C312" s="26">
        <v>3425</v>
      </c>
      <c r="D312" s="39">
        <f>D310+D311</f>
        <v>0</v>
      </c>
      <c r="E312" s="39">
        <f>E310+E311</f>
        <v>0</v>
      </c>
    </row>
    <row r="313" spans="1:5">
      <c r="A313" s="91"/>
      <c r="B313" s="232" t="s">
        <v>503</v>
      </c>
      <c r="C313" s="2"/>
      <c r="D313" s="38"/>
      <c r="E313" s="38"/>
    </row>
    <row r="314" spans="1:5">
      <c r="A314" s="91"/>
      <c r="B314" s="232" t="s">
        <v>504</v>
      </c>
      <c r="C314" s="2">
        <v>3426</v>
      </c>
      <c r="D314" s="38"/>
      <c r="E314" s="38"/>
    </row>
    <row r="315" spans="1:5">
      <c r="A315" s="91"/>
      <c r="B315" s="232" t="s">
        <v>505</v>
      </c>
      <c r="C315" s="2">
        <v>3427</v>
      </c>
      <c r="D315" s="38"/>
      <c r="E315" s="38"/>
    </row>
    <row r="316" spans="1:5">
      <c r="A316" s="91"/>
      <c r="B316" s="232" t="s">
        <v>506</v>
      </c>
      <c r="C316" s="26">
        <v>3429</v>
      </c>
      <c r="D316" s="39">
        <f>D314+D315</f>
        <v>0</v>
      </c>
      <c r="E316" s="39">
        <f>E314+E315</f>
        <v>0</v>
      </c>
    </row>
    <row r="317" spans="1:5">
      <c r="A317" s="91"/>
      <c r="B317" s="232" t="s">
        <v>507</v>
      </c>
      <c r="C317" s="26">
        <v>3430</v>
      </c>
      <c r="D317" s="39">
        <f>D308+D312+D316</f>
        <v>0</v>
      </c>
      <c r="E317" s="39">
        <f>E308+E312+E316</f>
        <v>0</v>
      </c>
    </row>
    <row r="318" spans="1:5">
      <c r="A318" s="90">
        <v>3.4</v>
      </c>
      <c r="B318" s="232" t="s">
        <v>508</v>
      </c>
      <c r="C318" s="26"/>
      <c r="D318" s="38"/>
      <c r="E318" s="38"/>
    </row>
    <row r="319" spans="1:5">
      <c r="A319" s="91"/>
      <c r="B319" s="232" t="s">
        <v>509</v>
      </c>
      <c r="C319" s="2">
        <v>3431</v>
      </c>
      <c r="D319" s="38"/>
      <c r="E319" s="38"/>
    </row>
    <row r="320" spans="1:5">
      <c r="A320" s="91"/>
      <c r="B320" s="232" t="s">
        <v>510</v>
      </c>
      <c r="C320" s="2"/>
      <c r="D320" s="38"/>
      <c r="E320" s="38"/>
    </row>
    <row r="321" spans="1:5">
      <c r="A321" s="91"/>
      <c r="B321" s="232" t="s">
        <v>511</v>
      </c>
      <c r="C321" s="2">
        <v>3432</v>
      </c>
      <c r="D321" s="38"/>
      <c r="E321" s="38"/>
    </row>
    <row r="322" spans="1:5">
      <c r="A322" s="91"/>
      <c r="B322" s="232" t="s">
        <v>512</v>
      </c>
      <c r="C322" s="2">
        <v>3433</v>
      </c>
      <c r="D322" s="38"/>
      <c r="E322" s="38"/>
    </row>
    <row r="323" spans="1:5">
      <c r="A323" s="91"/>
      <c r="B323" s="232" t="s">
        <v>513</v>
      </c>
      <c r="C323" s="26">
        <v>3435</v>
      </c>
      <c r="D323" s="39">
        <f>D321+D322</f>
        <v>0</v>
      </c>
      <c r="E323" s="39">
        <f>E321+E322</f>
        <v>0</v>
      </c>
    </row>
    <row r="324" spans="1:5">
      <c r="A324" s="91"/>
      <c r="B324" s="232" t="s">
        <v>514</v>
      </c>
      <c r="C324" s="2"/>
      <c r="D324" s="38"/>
      <c r="E324" s="38"/>
    </row>
    <row r="325" spans="1:5">
      <c r="A325" s="91"/>
      <c r="B325" s="232" t="s">
        <v>515</v>
      </c>
      <c r="C325" s="2">
        <v>3436</v>
      </c>
      <c r="D325" s="38"/>
      <c r="E325" s="38"/>
    </row>
    <row r="326" spans="1:5">
      <c r="A326" s="91"/>
      <c r="B326" s="232" t="s">
        <v>516</v>
      </c>
      <c r="C326" s="2">
        <v>3437</v>
      </c>
      <c r="D326" s="38"/>
      <c r="E326" s="38"/>
    </row>
    <row r="327" spans="1:5">
      <c r="A327" s="91"/>
      <c r="B327" s="232" t="s">
        <v>517</v>
      </c>
      <c r="C327" s="2">
        <v>3439</v>
      </c>
      <c r="D327" s="39">
        <f>D325+D326</f>
        <v>0</v>
      </c>
      <c r="E327" s="39">
        <f>E325+E326</f>
        <v>0</v>
      </c>
    </row>
    <row r="328" spans="1:5">
      <c r="A328" s="91"/>
      <c r="B328" s="232" t="s">
        <v>518</v>
      </c>
      <c r="C328" s="26">
        <v>3440</v>
      </c>
      <c r="D328" s="39">
        <f>D319+D323+D327</f>
        <v>0</v>
      </c>
      <c r="E328" s="39">
        <f>E319+E323+E327</f>
        <v>0</v>
      </c>
    </row>
    <row r="329" spans="1:5">
      <c r="A329" s="91"/>
      <c r="B329" s="232" t="s">
        <v>519</v>
      </c>
      <c r="C329" s="26">
        <v>3450</v>
      </c>
      <c r="D329" s="38">
        <f>D328+D317+D306+D295</f>
        <v>0</v>
      </c>
      <c r="E329" s="38">
        <f>E328+E317+E306+E295</f>
        <v>0</v>
      </c>
    </row>
    <row r="330" spans="1:5">
      <c r="A330" s="90">
        <v>3.5</v>
      </c>
      <c r="B330" s="232" t="s">
        <v>520</v>
      </c>
      <c r="C330" s="2"/>
      <c r="D330" s="38"/>
      <c r="E330" s="38"/>
    </row>
    <row r="331" spans="1:5">
      <c r="A331" s="91"/>
      <c r="B331" s="232" t="s">
        <v>521</v>
      </c>
      <c r="C331" s="2"/>
      <c r="D331" s="38"/>
      <c r="E331" s="38"/>
    </row>
    <row r="332" spans="1:5">
      <c r="A332" s="91"/>
      <c r="B332" s="232" t="s">
        <v>522</v>
      </c>
      <c r="C332" s="2">
        <v>3462</v>
      </c>
      <c r="D332" s="38"/>
      <c r="E332" s="38"/>
    </row>
    <row r="333" spans="1:5">
      <c r="A333" s="91"/>
      <c r="B333" s="232" t="s">
        <v>523</v>
      </c>
      <c r="C333" s="2">
        <v>3463</v>
      </c>
      <c r="D333" s="38"/>
      <c r="E333" s="38"/>
    </row>
    <row r="334" spans="1:5">
      <c r="A334" s="91"/>
      <c r="B334" s="232" t="s">
        <v>524</v>
      </c>
      <c r="C334" s="2">
        <v>3464</v>
      </c>
      <c r="D334" s="38"/>
      <c r="E334" s="38"/>
    </row>
    <row r="335" spans="1:5">
      <c r="A335" s="91"/>
      <c r="B335" s="232" t="s">
        <v>525</v>
      </c>
      <c r="C335" s="2">
        <v>3459</v>
      </c>
      <c r="D335" s="38"/>
      <c r="E335" s="38"/>
    </row>
    <row r="336" spans="1:5">
      <c r="A336" s="91"/>
      <c r="B336" s="232" t="s">
        <v>526</v>
      </c>
      <c r="C336" s="26">
        <v>3465</v>
      </c>
      <c r="D336" s="39">
        <f>SUM(D332:D335)</f>
        <v>0</v>
      </c>
      <c r="E336" s="39">
        <f>SUM(E332:E335)</f>
        <v>0</v>
      </c>
    </row>
    <row r="337" spans="1:5">
      <c r="A337" s="91"/>
      <c r="B337" s="232" t="s">
        <v>527</v>
      </c>
      <c r="C337" s="2"/>
      <c r="D337" s="38"/>
      <c r="E337" s="38"/>
    </row>
    <row r="338" spans="1:5">
      <c r="A338" s="91"/>
      <c r="B338" s="232" t="s">
        <v>528</v>
      </c>
      <c r="C338" s="2"/>
      <c r="D338" s="38"/>
      <c r="E338" s="38"/>
    </row>
    <row r="339" spans="1:5">
      <c r="A339" s="91"/>
      <c r="B339" s="232" t="s">
        <v>529</v>
      </c>
      <c r="C339" s="2">
        <v>3466</v>
      </c>
      <c r="D339" s="38"/>
      <c r="E339" s="38"/>
    </row>
    <row r="340" spans="1:5">
      <c r="A340" s="91"/>
      <c r="B340" s="232" t="s">
        <v>530</v>
      </c>
      <c r="C340" s="2">
        <v>3467</v>
      </c>
      <c r="D340" s="38"/>
      <c r="E340" s="38"/>
    </row>
    <row r="341" spans="1:5">
      <c r="A341" s="91"/>
      <c r="B341" s="232" t="s">
        <v>531</v>
      </c>
      <c r="C341" s="2">
        <v>3468</v>
      </c>
      <c r="D341" s="38"/>
      <c r="E341" s="38"/>
    </row>
    <row r="342" spans="1:5">
      <c r="A342" s="91"/>
      <c r="B342" s="232" t="s">
        <v>532</v>
      </c>
      <c r="C342" s="2">
        <v>3469</v>
      </c>
      <c r="D342" s="38"/>
      <c r="E342" s="38"/>
    </row>
    <row r="343" spans="1:5">
      <c r="A343" s="91"/>
      <c r="B343" s="232" t="s">
        <v>533</v>
      </c>
      <c r="C343" s="26">
        <v>3470</v>
      </c>
      <c r="D343" s="39">
        <f>SUM(D339:D342)</f>
        <v>0</v>
      </c>
      <c r="E343" s="39">
        <f>SUM(E339:E342)</f>
        <v>0</v>
      </c>
    </row>
    <row r="344" spans="1:5">
      <c r="A344" s="91"/>
      <c r="B344" s="232" t="s">
        <v>534</v>
      </c>
      <c r="C344" s="2"/>
      <c r="D344" s="38"/>
      <c r="E344" s="38"/>
    </row>
    <row r="345" spans="1:5">
      <c r="A345" s="91"/>
      <c r="B345" s="232" t="s">
        <v>535</v>
      </c>
      <c r="C345" s="2">
        <v>3501</v>
      </c>
      <c r="D345" s="38"/>
      <c r="E345" s="38"/>
    </row>
    <row r="346" spans="1:5">
      <c r="A346" s="91"/>
      <c r="B346" s="232" t="s">
        <v>536</v>
      </c>
      <c r="C346" s="2">
        <v>3502</v>
      </c>
      <c r="D346" s="38"/>
      <c r="E346" s="38"/>
    </row>
    <row r="347" spans="1:5">
      <c r="A347" s="91"/>
      <c r="B347" s="232" t="s">
        <v>537</v>
      </c>
      <c r="C347" s="2">
        <v>3503</v>
      </c>
      <c r="D347" s="38"/>
      <c r="E347" s="38"/>
    </row>
    <row r="348" spans="1:5">
      <c r="A348" s="91"/>
      <c r="B348" s="232" t="s">
        <v>538</v>
      </c>
      <c r="C348" s="2">
        <v>3504</v>
      </c>
      <c r="D348" s="38"/>
      <c r="E348" s="38"/>
    </row>
    <row r="349" spans="1:5">
      <c r="A349" s="91"/>
      <c r="B349" s="232" t="s">
        <v>539</v>
      </c>
      <c r="C349" s="26">
        <v>3505</v>
      </c>
      <c r="D349" s="39">
        <f>SUM(D345:D348)</f>
        <v>0</v>
      </c>
      <c r="E349" s="39">
        <f>SUM(E345:E348)</f>
        <v>0</v>
      </c>
    </row>
    <row r="350" spans="1:5">
      <c r="A350" s="91"/>
      <c r="B350" s="232" t="s">
        <v>540</v>
      </c>
      <c r="C350" s="2"/>
      <c r="D350" s="38"/>
      <c r="E350" s="38"/>
    </row>
    <row r="351" spans="1:5">
      <c r="A351" s="91" t="s">
        <v>541</v>
      </c>
      <c r="B351" s="232" t="s">
        <v>542</v>
      </c>
      <c r="C351" s="2"/>
      <c r="D351" s="38"/>
      <c r="E351" s="38"/>
    </row>
    <row r="352" spans="1:5">
      <c r="A352" s="91"/>
      <c r="B352" s="232" t="s">
        <v>543</v>
      </c>
      <c r="C352" s="2">
        <v>3506</v>
      </c>
      <c r="D352" s="38"/>
      <c r="E352" s="38"/>
    </row>
    <row r="353" spans="1:5">
      <c r="A353" s="91"/>
      <c r="B353" s="232" t="s">
        <v>544</v>
      </c>
      <c r="C353" s="2">
        <v>3507</v>
      </c>
      <c r="D353" s="38"/>
      <c r="E353" s="38"/>
    </row>
    <row r="354" spans="1:5">
      <c r="A354" s="91"/>
      <c r="B354" s="232" t="s">
        <v>545</v>
      </c>
      <c r="C354" s="2">
        <v>3508</v>
      </c>
      <c r="D354" s="38"/>
      <c r="E354" s="38"/>
    </row>
    <row r="355" spans="1:5">
      <c r="A355" s="91"/>
      <c r="B355" s="232" t="s">
        <v>546</v>
      </c>
      <c r="C355" s="2">
        <v>3509</v>
      </c>
      <c r="D355" s="38"/>
      <c r="E355" s="38"/>
    </row>
    <row r="356" spans="1:5">
      <c r="A356" s="91"/>
      <c r="B356" s="232" t="s">
        <v>547</v>
      </c>
      <c r="C356" s="26">
        <v>3510</v>
      </c>
      <c r="D356" s="39">
        <f>SUM(D352:D355)</f>
        <v>0</v>
      </c>
      <c r="E356" s="39">
        <f>SUM(E352:E355)</f>
        <v>0</v>
      </c>
    </row>
    <row r="357" spans="1:5">
      <c r="A357" s="91"/>
      <c r="B357" s="232" t="s">
        <v>548</v>
      </c>
      <c r="C357" s="2"/>
      <c r="D357" s="38"/>
      <c r="E357" s="38"/>
    </row>
    <row r="358" spans="1:5">
      <c r="A358" s="91"/>
      <c r="B358" s="232" t="s">
        <v>549</v>
      </c>
      <c r="C358" s="2">
        <v>3511</v>
      </c>
      <c r="D358" s="38"/>
      <c r="E358" s="38"/>
    </row>
    <row r="359" spans="1:5">
      <c r="A359" s="91"/>
      <c r="B359" s="232" t="s">
        <v>550</v>
      </c>
      <c r="C359" s="2">
        <v>3512</v>
      </c>
      <c r="D359" s="38"/>
      <c r="E359" s="38"/>
    </row>
    <row r="360" spans="1:5">
      <c r="A360" s="91"/>
      <c r="B360" s="232" t="s">
        <v>551</v>
      </c>
      <c r="C360" s="2">
        <v>3513</v>
      </c>
      <c r="D360" s="38"/>
      <c r="E360" s="38"/>
    </row>
    <row r="361" spans="1:5">
      <c r="A361" s="91"/>
      <c r="B361" s="232" t="s">
        <v>552</v>
      </c>
      <c r="C361" s="2">
        <v>3514</v>
      </c>
      <c r="D361" s="38"/>
      <c r="E361" s="38"/>
    </row>
    <row r="362" spans="1:5">
      <c r="A362" s="91"/>
      <c r="B362" s="232" t="s">
        <v>553</v>
      </c>
      <c r="C362" s="26">
        <v>3515</v>
      </c>
      <c r="D362" s="39">
        <f>SUM(D358:D361)</f>
        <v>0</v>
      </c>
      <c r="E362" s="39">
        <f>SUM(E358:E361)</f>
        <v>0</v>
      </c>
    </row>
    <row r="363" spans="1:5">
      <c r="A363" s="91"/>
      <c r="B363" s="232" t="s">
        <v>1536</v>
      </c>
      <c r="C363" s="26">
        <v>3520</v>
      </c>
      <c r="D363" s="38">
        <f>D336+D343+D349+D356+D362</f>
        <v>0</v>
      </c>
      <c r="E363" s="38">
        <f>E336+E343+E349+E356+E362</f>
        <v>0</v>
      </c>
    </row>
    <row r="364" spans="1:5">
      <c r="A364" s="91">
        <v>3.6</v>
      </c>
      <c r="B364" s="232" t="s">
        <v>850</v>
      </c>
      <c r="C364" s="26"/>
      <c r="D364" s="38"/>
      <c r="E364" s="38"/>
    </row>
    <row r="365" spans="1:5">
      <c r="A365" s="91"/>
      <c r="B365" s="232" t="s">
        <v>554</v>
      </c>
      <c r="C365" s="2">
        <v>3617</v>
      </c>
      <c r="D365" s="38"/>
      <c r="E365" s="38"/>
    </row>
    <row r="366" spans="1:5">
      <c r="A366" s="91"/>
      <c r="B366" s="232" t="s">
        <v>555</v>
      </c>
      <c r="C366" s="2"/>
      <c r="D366" s="38"/>
      <c r="E366" s="38"/>
    </row>
    <row r="367" spans="1:5">
      <c r="A367" s="91"/>
      <c r="B367" s="232" t="s">
        <v>556</v>
      </c>
      <c r="C367" s="2">
        <v>3618</v>
      </c>
      <c r="D367" s="38"/>
      <c r="E367" s="38"/>
    </row>
    <row r="368" spans="1:5">
      <c r="A368" s="91"/>
      <c r="B368" s="232" t="s">
        <v>557</v>
      </c>
      <c r="C368" s="2">
        <v>3619</v>
      </c>
      <c r="D368" s="38"/>
      <c r="E368" s="38"/>
    </row>
    <row r="369" spans="1:5">
      <c r="A369" s="91"/>
      <c r="B369" s="232" t="s">
        <v>558</v>
      </c>
      <c r="C369" s="2">
        <v>3620</v>
      </c>
      <c r="D369" s="38">
        <f>D367+D368</f>
        <v>0</v>
      </c>
      <c r="E369" s="38">
        <f>E367+E368</f>
        <v>0</v>
      </c>
    </row>
    <row r="370" spans="1:5">
      <c r="A370" s="91"/>
      <c r="B370" s="232" t="s">
        <v>559</v>
      </c>
      <c r="C370" s="2"/>
      <c r="D370" s="38"/>
      <c r="E370" s="38"/>
    </row>
    <row r="371" spans="1:5">
      <c r="A371" s="91"/>
      <c r="B371" s="232" t="s">
        <v>560</v>
      </c>
      <c r="C371" s="2">
        <v>3621</v>
      </c>
      <c r="D371" s="38"/>
      <c r="E371" s="38"/>
    </row>
    <row r="372" spans="1:5">
      <c r="A372" s="91"/>
      <c r="B372" s="232" t="s">
        <v>561</v>
      </c>
      <c r="C372" s="2">
        <v>3622</v>
      </c>
      <c r="D372" s="38"/>
      <c r="E372" s="38"/>
    </row>
    <row r="373" spans="1:5">
      <c r="A373" s="91"/>
      <c r="B373" s="232" t="s">
        <v>562</v>
      </c>
      <c r="C373" s="26">
        <v>3625</v>
      </c>
      <c r="D373" s="39">
        <f>D371+D372</f>
        <v>0</v>
      </c>
      <c r="E373" s="39">
        <f>E371+E372</f>
        <v>0</v>
      </c>
    </row>
    <row r="374" spans="1:5">
      <c r="A374" s="91"/>
      <c r="B374" s="232" t="s">
        <v>851</v>
      </c>
      <c r="C374" s="2">
        <v>3630</v>
      </c>
      <c r="D374" s="39">
        <f>D373+D369+D365</f>
        <v>0</v>
      </c>
      <c r="E374" s="39">
        <f>E373+E369+E365</f>
        <v>0</v>
      </c>
    </row>
    <row r="375" spans="1:5">
      <c r="A375" s="91">
        <v>3.7</v>
      </c>
      <c r="B375" s="232" t="s">
        <v>697</v>
      </c>
      <c r="C375" s="2"/>
      <c r="D375" s="38"/>
      <c r="E375" s="38"/>
    </row>
    <row r="376" spans="1:5">
      <c r="A376" s="91"/>
      <c r="B376" s="232" t="s">
        <v>563</v>
      </c>
      <c r="C376" s="2">
        <v>3631</v>
      </c>
      <c r="D376" s="38"/>
      <c r="E376" s="38"/>
    </row>
    <row r="377" spans="1:5">
      <c r="A377" s="91"/>
      <c r="B377" s="232" t="s">
        <v>564</v>
      </c>
      <c r="C377" s="2"/>
      <c r="D377" s="38"/>
      <c r="E377" s="38"/>
    </row>
    <row r="378" spans="1:5">
      <c r="A378" s="91"/>
      <c r="B378" s="232" t="s">
        <v>565</v>
      </c>
      <c r="C378" s="2">
        <v>3632</v>
      </c>
      <c r="D378" s="38"/>
      <c r="E378" s="38"/>
    </row>
    <row r="379" spans="1:5">
      <c r="A379" s="91"/>
      <c r="B379" s="232" t="s">
        <v>566</v>
      </c>
      <c r="C379" s="2">
        <v>3633</v>
      </c>
      <c r="D379" s="38"/>
      <c r="E379" s="38"/>
    </row>
    <row r="380" spans="1:5">
      <c r="A380" s="91"/>
      <c r="B380" s="232" t="s">
        <v>567</v>
      </c>
      <c r="C380" s="2">
        <v>3635</v>
      </c>
      <c r="D380" s="38">
        <f>D378+D379</f>
        <v>0</v>
      </c>
      <c r="E380" s="38">
        <f>E378+E379</f>
        <v>0</v>
      </c>
    </row>
    <row r="381" spans="1:5">
      <c r="A381" s="91"/>
      <c r="B381" s="232" t="s">
        <v>568</v>
      </c>
      <c r="C381" s="26"/>
      <c r="D381" s="38"/>
      <c r="E381" s="38"/>
    </row>
    <row r="382" spans="1:5">
      <c r="A382" s="91"/>
      <c r="B382" s="232" t="s">
        <v>569</v>
      </c>
      <c r="C382" s="2">
        <v>3636</v>
      </c>
      <c r="D382" s="38"/>
      <c r="E382" s="38"/>
    </row>
    <row r="383" spans="1:5">
      <c r="A383" s="91"/>
      <c r="B383" s="232" t="s">
        <v>570</v>
      </c>
      <c r="C383" s="2">
        <v>3637</v>
      </c>
      <c r="D383" s="38"/>
      <c r="E383" s="38"/>
    </row>
    <row r="384" spans="1:5">
      <c r="A384" s="91"/>
      <c r="B384" s="232" t="s">
        <v>571</v>
      </c>
      <c r="C384" s="2">
        <v>3638</v>
      </c>
      <c r="D384" s="38">
        <f>D382+D383</f>
        <v>0</v>
      </c>
      <c r="E384" s="38">
        <f>E382+E383</f>
        <v>0</v>
      </c>
    </row>
    <row r="385" spans="1:5">
      <c r="A385" s="91"/>
      <c r="B385" s="232" t="s">
        <v>572</v>
      </c>
      <c r="C385" s="26">
        <v>3640</v>
      </c>
      <c r="D385" s="39">
        <f>D376+D380+D384</f>
        <v>0</v>
      </c>
      <c r="E385" s="39">
        <f>E376+E380+E384</f>
        <v>0</v>
      </c>
    </row>
    <row r="386" spans="1:5">
      <c r="A386" s="90" t="s">
        <v>573</v>
      </c>
      <c r="B386" s="232" t="s">
        <v>1541</v>
      </c>
      <c r="C386" s="26"/>
      <c r="D386" s="38"/>
      <c r="E386" s="38"/>
    </row>
    <row r="387" spans="1:5">
      <c r="A387" s="91">
        <v>4.0999999999999996</v>
      </c>
      <c r="B387" s="232" t="s">
        <v>698</v>
      </c>
      <c r="C387" s="2">
        <v>3455</v>
      </c>
      <c r="D387" s="38"/>
      <c r="E387" s="38"/>
    </row>
    <row r="388" spans="1:5">
      <c r="A388" s="91">
        <v>4.2</v>
      </c>
      <c r="B388" s="232" t="s">
        <v>699</v>
      </c>
      <c r="C388" s="2">
        <v>3456</v>
      </c>
      <c r="D388" s="38"/>
      <c r="E388" s="38"/>
    </row>
    <row r="389" spans="1:5">
      <c r="A389" s="90" t="s">
        <v>574</v>
      </c>
      <c r="B389" s="232" t="s">
        <v>575</v>
      </c>
      <c r="C389" s="26"/>
      <c r="D389" s="38"/>
      <c r="E389" s="38"/>
    </row>
    <row r="390" spans="1:5">
      <c r="A390" s="91">
        <v>5.0999999999999996</v>
      </c>
      <c r="B390" s="232" t="s">
        <v>700</v>
      </c>
      <c r="C390" s="2">
        <v>3460</v>
      </c>
      <c r="D390" s="38"/>
      <c r="E390" s="38"/>
    </row>
    <row r="391" spans="1:5">
      <c r="A391" s="91">
        <v>5.2</v>
      </c>
      <c r="B391" s="232" t="s">
        <v>701</v>
      </c>
      <c r="C391" s="2">
        <v>3461</v>
      </c>
      <c r="D391" s="38"/>
      <c r="E391" s="38"/>
    </row>
    <row r="392" spans="1:5">
      <c r="A392" s="199" t="s">
        <v>737</v>
      </c>
      <c r="B392" s="237" t="s">
        <v>1369</v>
      </c>
      <c r="C392" s="26"/>
      <c r="D392" s="27"/>
      <c r="E392" s="27"/>
    </row>
    <row r="393" spans="1:5">
      <c r="A393" s="91"/>
      <c r="B393" s="232" t="s">
        <v>576</v>
      </c>
      <c r="C393" s="92"/>
      <c r="D393" s="27"/>
      <c r="E393" s="27"/>
    </row>
    <row r="394" spans="1:5">
      <c r="A394" s="91">
        <v>6.1</v>
      </c>
      <c r="B394" s="232" t="s">
        <v>702</v>
      </c>
      <c r="C394" s="2">
        <v>1625</v>
      </c>
      <c r="D394" s="28"/>
      <c r="E394" s="28"/>
    </row>
    <row r="395" spans="1:5">
      <c r="A395" s="91">
        <v>6.2</v>
      </c>
      <c r="B395" s="232" t="s">
        <v>703</v>
      </c>
      <c r="C395" s="2">
        <v>1621</v>
      </c>
      <c r="D395" s="28"/>
      <c r="E395" s="28"/>
    </row>
    <row r="396" spans="1:5">
      <c r="A396" s="91">
        <v>6.3</v>
      </c>
      <c r="B396" s="232" t="s">
        <v>704</v>
      </c>
      <c r="C396" s="2">
        <v>1622</v>
      </c>
      <c r="D396" s="28"/>
      <c r="E396" s="28"/>
    </row>
    <row r="397" spans="1:5">
      <c r="A397" s="91"/>
      <c r="B397" s="232" t="s">
        <v>577</v>
      </c>
      <c r="C397" s="2"/>
      <c r="D397" s="27"/>
      <c r="E397" s="27"/>
    </row>
    <row r="398" spans="1:5">
      <c r="A398" s="91">
        <v>6.4</v>
      </c>
      <c r="B398" s="232" t="s">
        <v>705</v>
      </c>
      <c r="C398" s="2">
        <v>1630</v>
      </c>
      <c r="D398" s="28"/>
      <c r="E398" s="28"/>
    </row>
    <row r="399" spans="1:5">
      <c r="A399" s="91">
        <v>6.5</v>
      </c>
      <c r="B399" s="232" t="s">
        <v>703</v>
      </c>
      <c r="C399" s="2">
        <v>1631</v>
      </c>
      <c r="D399" s="28"/>
      <c r="E399" s="28"/>
    </row>
    <row r="400" spans="1:5">
      <c r="A400" s="91">
        <v>6.6</v>
      </c>
      <c r="B400" s="232" t="s">
        <v>704</v>
      </c>
      <c r="C400" s="2">
        <v>1632</v>
      </c>
      <c r="D400" s="28"/>
      <c r="E400" s="28"/>
    </row>
    <row r="401" spans="1:5">
      <c r="A401" s="91"/>
      <c r="B401" s="232" t="s">
        <v>578</v>
      </c>
      <c r="C401" s="2"/>
      <c r="D401" s="27"/>
      <c r="E401" s="27"/>
    </row>
    <row r="402" spans="1:5">
      <c r="A402" s="91">
        <v>6.7</v>
      </c>
      <c r="B402" s="232" t="s">
        <v>710</v>
      </c>
      <c r="C402" s="2">
        <v>1635</v>
      </c>
      <c r="D402" s="28"/>
      <c r="E402" s="28"/>
    </row>
    <row r="403" spans="1:5">
      <c r="A403" s="91">
        <v>6.8</v>
      </c>
      <c r="B403" s="232" t="s">
        <v>703</v>
      </c>
      <c r="C403" s="2">
        <v>1636</v>
      </c>
      <c r="D403" s="28"/>
      <c r="E403" s="28"/>
    </row>
    <row r="404" spans="1:5">
      <c r="A404" s="91">
        <v>6.9</v>
      </c>
      <c r="B404" s="232" t="s">
        <v>704</v>
      </c>
      <c r="C404" s="2">
        <v>1637</v>
      </c>
      <c r="D404" s="28"/>
      <c r="E404" s="28"/>
    </row>
    <row r="405" spans="1:5">
      <c r="A405" s="90"/>
      <c r="B405" s="232" t="s">
        <v>579</v>
      </c>
      <c r="C405" s="26"/>
      <c r="D405" s="27"/>
      <c r="E405" s="27"/>
    </row>
    <row r="406" spans="1:5">
      <c r="A406" s="200" t="s">
        <v>706</v>
      </c>
      <c r="B406" s="232" t="s">
        <v>707</v>
      </c>
      <c r="C406" s="2">
        <v>1640</v>
      </c>
      <c r="D406" s="28"/>
      <c r="E406" s="28"/>
    </row>
    <row r="407" spans="1:5">
      <c r="A407" s="91">
        <v>6.11</v>
      </c>
      <c r="B407" s="232" t="s">
        <v>708</v>
      </c>
      <c r="C407" s="2">
        <v>1645</v>
      </c>
      <c r="D407" s="28"/>
      <c r="E407" s="28"/>
    </row>
    <row r="408" spans="1:5">
      <c r="A408" s="91">
        <v>6.12</v>
      </c>
      <c r="B408" s="232" t="s">
        <v>709</v>
      </c>
      <c r="C408" s="2">
        <v>1650</v>
      </c>
      <c r="D408" s="28"/>
      <c r="E408" s="28"/>
    </row>
    <row r="409" spans="1:5">
      <c r="A409" s="90" t="s">
        <v>1370</v>
      </c>
      <c r="B409" s="232"/>
      <c r="C409" s="2"/>
      <c r="D409" s="28"/>
      <c r="E409" s="28"/>
    </row>
    <row r="410" spans="1:5">
      <c r="A410" s="91">
        <v>7.1</v>
      </c>
      <c r="B410" s="232" t="s">
        <v>711</v>
      </c>
      <c r="C410" s="2">
        <v>3603</v>
      </c>
      <c r="D410" s="28"/>
      <c r="E410" s="28"/>
    </row>
    <row r="411" spans="1:5">
      <c r="A411" s="91">
        <v>7.2</v>
      </c>
      <c r="B411" s="232" t="s">
        <v>712</v>
      </c>
      <c r="C411" s="2">
        <v>3605</v>
      </c>
      <c r="D411" s="28"/>
      <c r="E411" s="28"/>
    </row>
    <row r="412" spans="1:5">
      <c r="A412" s="91">
        <v>7.3</v>
      </c>
      <c r="B412" s="232" t="s">
        <v>713</v>
      </c>
      <c r="C412" s="2">
        <v>3607</v>
      </c>
      <c r="D412" s="28"/>
      <c r="E412" s="28"/>
    </row>
    <row r="413" spans="1:5">
      <c r="A413" s="91">
        <v>7.4</v>
      </c>
      <c r="B413" s="232" t="s">
        <v>714</v>
      </c>
      <c r="C413" s="2">
        <v>3609</v>
      </c>
      <c r="D413" s="28"/>
      <c r="E413" s="28"/>
    </row>
    <row r="414" spans="1:5">
      <c r="A414" s="91">
        <v>7.5</v>
      </c>
      <c r="B414" s="232" t="s">
        <v>715</v>
      </c>
      <c r="C414" s="2">
        <v>3611</v>
      </c>
      <c r="D414" s="28"/>
      <c r="E414" s="28"/>
    </row>
    <row r="415" spans="1:5">
      <c r="A415" s="91">
        <v>7.6</v>
      </c>
      <c r="B415" s="232" t="s">
        <v>716</v>
      </c>
      <c r="C415" s="2">
        <v>3610</v>
      </c>
      <c r="D415" s="27">
        <f>SUM(D410:D414)</f>
        <v>0</v>
      </c>
      <c r="E415" s="27">
        <f>SUM(E410:E414)</f>
        <v>0</v>
      </c>
    </row>
    <row r="416" spans="1:5">
      <c r="A416" s="91">
        <v>7.7</v>
      </c>
      <c r="B416" s="232" t="s">
        <v>717</v>
      </c>
      <c r="C416" s="2">
        <v>3613</v>
      </c>
    </row>
    <row r="417" spans="1:5">
      <c r="A417" s="91">
        <v>7.8</v>
      </c>
      <c r="B417" s="232" t="s">
        <v>721</v>
      </c>
      <c r="C417" s="2">
        <v>1660</v>
      </c>
      <c r="D417" s="28"/>
      <c r="E417" s="28"/>
    </row>
    <row r="418" spans="1:5">
      <c r="A418" s="194"/>
      <c r="B418" s="238"/>
      <c r="C418" s="194"/>
      <c r="D418" s="186"/>
      <c r="E418" s="186"/>
    </row>
    <row r="419" spans="1:5" ht="30">
      <c r="A419" s="341"/>
      <c r="B419" s="338"/>
      <c r="C419" s="342"/>
      <c r="D419" s="343" t="s">
        <v>1462</v>
      </c>
      <c r="E419" s="343" t="s">
        <v>1462</v>
      </c>
    </row>
    <row r="420" spans="1:5">
      <c r="A420" s="26" t="s">
        <v>580</v>
      </c>
      <c r="B420" s="232" t="s">
        <v>581</v>
      </c>
      <c r="C420" s="26"/>
      <c r="D420" s="38" t="s">
        <v>1269</v>
      </c>
      <c r="E420" s="38" t="s">
        <v>1437</v>
      </c>
    </row>
    <row r="421" spans="1:5">
      <c r="A421" s="26">
        <v>8.1</v>
      </c>
      <c r="B421" s="232" t="s">
        <v>718</v>
      </c>
      <c r="C421" s="26"/>
      <c r="D421" s="27"/>
      <c r="E421" s="27"/>
    </row>
    <row r="422" spans="1:5">
      <c r="A422" s="2"/>
      <c r="B422" s="232" t="s">
        <v>582</v>
      </c>
      <c r="C422" s="2">
        <v>3701</v>
      </c>
      <c r="D422" s="28"/>
      <c r="E422" s="28"/>
    </row>
    <row r="423" spans="1:5">
      <c r="A423" s="2"/>
      <c r="B423" s="232" t="s">
        <v>583</v>
      </c>
      <c r="C423" s="2">
        <v>3702</v>
      </c>
      <c r="D423" s="28"/>
      <c r="E423" s="28"/>
    </row>
    <row r="424" spans="1:5">
      <c r="A424" s="2"/>
      <c r="B424" s="232" t="s">
        <v>584</v>
      </c>
      <c r="C424" s="2">
        <v>3703</v>
      </c>
      <c r="D424" s="28"/>
      <c r="E424" s="28"/>
    </row>
    <row r="425" spans="1:5">
      <c r="A425" s="2"/>
      <c r="B425" s="232" t="s">
        <v>642</v>
      </c>
      <c r="C425" s="2">
        <v>3614</v>
      </c>
      <c r="D425" s="28">
        <f>SUM(D422:D424)</f>
        <v>0</v>
      </c>
      <c r="E425" s="28">
        <f>SUM(E422:E424)</f>
        <v>0</v>
      </c>
    </row>
    <row r="426" spans="1:5">
      <c r="A426" s="2">
        <v>8.1999999999999993</v>
      </c>
      <c r="B426" s="232" t="s">
        <v>719</v>
      </c>
      <c r="C426" s="2">
        <v>3704</v>
      </c>
      <c r="D426" s="28"/>
      <c r="E426" s="28"/>
    </row>
    <row r="427" spans="1:5">
      <c r="A427" s="2"/>
      <c r="B427" s="232"/>
      <c r="C427" s="2"/>
      <c r="D427" s="28"/>
      <c r="E427" s="28"/>
    </row>
    <row r="428" spans="1:5" ht="30">
      <c r="A428" s="2"/>
      <c r="B428" s="232"/>
      <c r="C428" s="2"/>
      <c r="D428" s="28" t="s">
        <v>1462</v>
      </c>
      <c r="E428" s="28" t="s">
        <v>1462</v>
      </c>
    </row>
    <row r="429" spans="1:5">
      <c r="A429" s="26" t="s">
        <v>585</v>
      </c>
      <c r="B429" s="232" t="s">
        <v>1463</v>
      </c>
      <c r="C429" s="26"/>
      <c r="D429" s="38" t="s">
        <v>1269</v>
      </c>
      <c r="E429" s="38" t="s">
        <v>1437</v>
      </c>
    </row>
    <row r="430" spans="1:5">
      <c r="A430" s="2">
        <v>9.1</v>
      </c>
      <c r="B430" s="232" t="s">
        <v>720</v>
      </c>
      <c r="C430" s="2">
        <v>3575</v>
      </c>
      <c r="D430" s="38"/>
      <c r="E430" s="38"/>
    </row>
    <row r="431" spans="1:5">
      <c r="A431" s="2">
        <v>9.1999999999999993</v>
      </c>
      <c r="B431" s="232" t="s">
        <v>801</v>
      </c>
      <c r="C431" s="2">
        <v>3571</v>
      </c>
      <c r="D431" s="38"/>
      <c r="E431" s="38"/>
    </row>
    <row r="432" spans="1:5">
      <c r="A432" s="2">
        <v>9.3000000000000007</v>
      </c>
      <c r="B432" s="232" t="s">
        <v>800</v>
      </c>
      <c r="C432" s="2">
        <v>3573</v>
      </c>
      <c r="D432" s="38"/>
      <c r="E432" s="38"/>
    </row>
    <row r="433" spans="1:6">
      <c r="A433" s="2">
        <v>9.4</v>
      </c>
      <c r="B433" s="232" t="s">
        <v>789</v>
      </c>
      <c r="C433" s="195">
        <v>3576</v>
      </c>
      <c r="D433" s="38"/>
      <c r="E433" s="38"/>
    </row>
    <row r="434" spans="1:6">
      <c r="A434" s="2">
        <v>9.5</v>
      </c>
      <c r="B434" s="232" t="s">
        <v>790</v>
      </c>
      <c r="C434" s="2">
        <v>3577</v>
      </c>
      <c r="D434" s="38"/>
      <c r="E434" s="38"/>
    </row>
    <row r="435" spans="1:6">
      <c r="A435" s="90" t="s">
        <v>586</v>
      </c>
      <c r="B435" s="239" t="s">
        <v>587</v>
      </c>
      <c r="C435" s="92"/>
      <c r="D435" s="28"/>
      <c r="E435" s="28"/>
    </row>
    <row r="436" spans="1:6">
      <c r="A436" s="2">
        <v>10.1</v>
      </c>
      <c r="B436" s="232" t="s">
        <v>721</v>
      </c>
      <c r="C436" s="2">
        <v>1660</v>
      </c>
      <c r="D436" s="28"/>
      <c r="E436" s="28"/>
    </row>
    <row r="437" spans="1:6">
      <c r="A437" s="90"/>
      <c r="B437" s="240"/>
      <c r="C437" s="2"/>
      <c r="D437" s="27"/>
      <c r="E437" s="27"/>
    </row>
    <row r="438" spans="1:6" ht="30">
      <c r="A438" s="90" t="s">
        <v>1356</v>
      </c>
      <c r="B438" s="232"/>
      <c r="C438" s="26"/>
      <c r="D438" s="28" t="s">
        <v>1462</v>
      </c>
      <c r="E438" s="28" t="s">
        <v>1462</v>
      </c>
    </row>
    <row r="439" spans="1:6" ht="42.75">
      <c r="A439" s="26" t="s">
        <v>271</v>
      </c>
      <c r="B439" s="241" t="s">
        <v>590</v>
      </c>
      <c r="C439" s="26" t="s">
        <v>264</v>
      </c>
      <c r="D439" s="32" t="s">
        <v>1355</v>
      </c>
      <c r="E439" s="32" t="s">
        <v>1355</v>
      </c>
    </row>
    <row r="440" spans="1:6">
      <c r="A440" s="2">
        <v>11.1</v>
      </c>
      <c r="B440" s="232" t="s">
        <v>591</v>
      </c>
      <c r="C440" s="2">
        <v>1571</v>
      </c>
      <c r="D440" s="32"/>
      <c r="E440" s="32"/>
    </row>
    <row r="441" spans="1:6">
      <c r="A441" s="2">
        <v>11.2</v>
      </c>
      <c r="B441" s="232" t="s">
        <v>32</v>
      </c>
      <c r="C441" s="2">
        <v>1572</v>
      </c>
      <c r="D441" s="32"/>
      <c r="E441" s="32"/>
    </row>
    <row r="442" spans="1:6">
      <c r="A442" s="2">
        <v>11.3</v>
      </c>
      <c r="B442" s="232" t="s">
        <v>36</v>
      </c>
      <c r="C442" s="2">
        <v>1573</v>
      </c>
      <c r="D442" s="32"/>
      <c r="E442" s="32"/>
    </row>
    <row r="443" spans="1:6">
      <c r="A443" s="26"/>
      <c r="B443" s="232" t="s">
        <v>592</v>
      </c>
      <c r="C443" s="2">
        <v>1575</v>
      </c>
      <c r="D443" s="32">
        <f>SUM(D440:D442)</f>
        <v>0</v>
      </c>
      <c r="E443" s="32">
        <f>SUM(E440:E442)</f>
        <v>0</v>
      </c>
    </row>
    <row r="444" spans="1:6">
      <c r="A444" s="1"/>
      <c r="B444" s="242"/>
      <c r="C444" s="36"/>
      <c r="D444" s="37"/>
      <c r="E444" s="37"/>
    </row>
    <row r="445" spans="1:6">
      <c r="A445" s="201" t="s">
        <v>1357</v>
      </c>
      <c r="B445" s="243" t="s">
        <v>1461</v>
      </c>
      <c r="C445" s="99"/>
      <c r="D445" s="26" t="s">
        <v>593</v>
      </c>
      <c r="E445" s="26" t="s">
        <v>593</v>
      </c>
      <c r="F445" s="35"/>
    </row>
    <row r="446" spans="1:6">
      <c r="A446" s="26" t="s">
        <v>271</v>
      </c>
      <c r="B446" s="241" t="s">
        <v>724</v>
      </c>
      <c r="C446" s="26" t="s">
        <v>264</v>
      </c>
      <c r="D446" s="26" t="s">
        <v>1269</v>
      </c>
      <c r="E446" s="26" t="s">
        <v>1437</v>
      </c>
      <c r="F446" s="36"/>
    </row>
    <row r="447" spans="1:6">
      <c r="A447" s="2">
        <v>12.1</v>
      </c>
      <c r="B447" s="232"/>
      <c r="C447" s="2">
        <v>3723</v>
      </c>
      <c r="D447" s="26"/>
      <c r="E447" s="26"/>
      <c r="F447" s="36"/>
    </row>
    <row r="448" spans="1:6">
      <c r="A448" s="2">
        <v>12.2</v>
      </c>
      <c r="B448" s="232"/>
      <c r="C448" s="2">
        <v>3724</v>
      </c>
      <c r="D448" s="26"/>
      <c r="E448" s="26"/>
      <c r="F448" s="36"/>
    </row>
    <row r="449" spans="1:6">
      <c r="A449" s="2">
        <v>12.3</v>
      </c>
      <c r="B449" s="232"/>
      <c r="C449" s="2">
        <v>3725</v>
      </c>
      <c r="D449" s="26"/>
      <c r="E449" s="26"/>
      <c r="F449" s="36"/>
    </row>
    <row r="450" spans="1:6">
      <c r="A450" s="26"/>
      <c r="B450" s="232"/>
      <c r="C450" s="2"/>
      <c r="D450" s="26"/>
      <c r="E450" s="26"/>
      <c r="F450" s="36"/>
    </row>
    <row r="451" spans="1:6">
      <c r="A451" s="1"/>
      <c r="B451" s="242"/>
      <c r="C451" s="36"/>
      <c r="D451" s="37"/>
      <c r="E451" s="37"/>
    </row>
    <row r="452" spans="1:6">
      <c r="A452" s="1"/>
      <c r="B452" s="242"/>
      <c r="C452" s="36"/>
      <c r="D452" s="37"/>
      <c r="E452" s="37"/>
    </row>
    <row r="453" spans="1:6">
      <c r="A453" s="1"/>
      <c r="B453" s="242"/>
      <c r="C453" s="36"/>
      <c r="D453" s="37"/>
      <c r="E453" s="37"/>
    </row>
    <row r="454" spans="1:6">
      <c r="A454" s="1"/>
      <c r="B454" s="242"/>
      <c r="C454" s="36"/>
      <c r="D454" s="37"/>
      <c r="E454" s="37"/>
    </row>
    <row r="455" spans="1:6">
      <c r="A455" s="1"/>
      <c r="B455" s="242"/>
      <c r="C455" s="36"/>
      <c r="D455" s="37"/>
      <c r="E455" s="37"/>
    </row>
    <row r="456" spans="1:6">
      <c r="A456" s="1"/>
      <c r="B456" s="242"/>
      <c r="C456" s="36"/>
      <c r="D456" s="37"/>
      <c r="E456" s="37"/>
    </row>
    <row r="457" spans="1:6">
      <c r="A457" s="1"/>
      <c r="B457" s="242"/>
      <c r="C457" s="36"/>
      <c r="D457" s="37"/>
      <c r="E457" s="37"/>
    </row>
    <row r="458" spans="1:6">
      <c r="A458" s="1"/>
      <c r="B458" s="242"/>
      <c r="C458" s="36"/>
      <c r="D458" s="37"/>
      <c r="E458" s="37"/>
    </row>
    <row r="459" spans="1:6">
      <c r="A459" s="1"/>
      <c r="B459" s="242"/>
      <c r="C459" s="36"/>
      <c r="D459" s="37"/>
      <c r="E459" s="37"/>
    </row>
    <row r="460" spans="1:6">
      <c r="A460" s="1"/>
      <c r="B460" s="242"/>
      <c r="C460" s="36"/>
      <c r="D460" s="37"/>
      <c r="E460" s="37"/>
    </row>
    <row r="461" spans="1:6">
      <c r="A461" s="1"/>
      <c r="B461" s="242"/>
      <c r="C461" s="36"/>
      <c r="D461" s="37"/>
      <c r="E461" s="37"/>
    </row>
    <row r="462" spans="1:6">
      <c r="A462" s="1"/>
      <c r="B462" s="242"/>
      <c r="C462" s="36"/>
      <c r="D462" s="37"/>
      <c r="E462" s="37"/>
    </row>
    <row r="463" spans="1:6">
      <c r="A463" s="1"/>
      <c r="B463" s="242"/>
      <c r="C463" s="36"/>
      <c r="D463" s="37"/>
      <c r="E463" s="37"/>
    </row>
    <row r="464" spans="1:6">
      <c r="A464" s="1"/>
      <c r="B464" s="242"/>
      <c r="C464" s="36"/>
      <c r="D464" s="37"/>
      <c r="E464" s="37"/>
    </row>
    <row r="465" spans="1:5">
      <c r="A465" s="1"/>
      <c r="B465" s="242"/>
      <c r="C465" s="36"/>
      <c r="D465" s="37"/>
      <c r="E465" s="37"/>
    </row>
    <row r="466" spans="1:5">
      <c r="A466" s="1"/>
      <c r="B466" s="242"/>
      <c r="C466" s="36"/>
      <c r="D466" s="37"/>
      <c r="E466" s="37"/>
    </row>
    <row r="467" spans="1:5">
      <c r="A467" s="1"/>
      <c r="B467" s="242"/>
      <c r="C467" s="36"/>
      <c r="D467" s="37"/>
      <c r="E467" s="37"/>
    </row>
    <row r="468" spans="1:5">
      <c r="A468" s="1"/>
      <c r="B468" s="242"/>
      <c r="C468" s="36"/>
      <c r="D468" s="37"/>
      <c r="E468" s="37"/>
    </row>
    <row r="469" spans="1:5">
      <c r="A469" s="1"/>
      <c r="B469" s="242"/>
      <c r="C469" s="36"/>
      <c r="D469" s="37"/>
      <c r="E469" s="37"/>
    </row>
    <row r="470" spans="1:5">
      <c r="A470" s="1"/>
      <c r="B470" s="242"/>
      <c r="C470" s="36"/>
      <c r="D470" s="37"/>
      <c r="E470" s="37"/>
    </row>
    <row r="471" spans="1:5">
      <c r="A471" s="1"/>
      <c r="B471" s="242"/>
      <c r="C471" s="36"/>
      <c r="D471" s="37"/>
      <c r="E471" s="37"/>
    </row>
    <row r="472" spans="1:5">
      <c r="A472" s="1"/>
      <c r="B472" s="242"/>
      <c r="C472" s="36"/>
      <c r="D472" s="37"/>
      <c r="E472" s="37"/>
    </row>
    <row r="473" spans="1:5">
      <c r="A473" s="1"/>
      <c r="B473" s="242"/>
      <c r="C473" s="36"/>
      <c r="D473" s="37"/>
      <c r="E473" s="37"/>
    </row>
    <row r="474" spans="1:5">
      <c r="A474" s="1"/>
      <c r="B474" s="242"/>
      <c r="C474" s="36"/>
      <c r="D474" s="37"/>
      <c r="E474" s="37"/>
    </row>
    <row r="475" spans="1:5">
      <c r="A475" s="1"/>
      <c r="B475" s="242"/>
      <c r="C475" s="36"/>
      <c r="D475" s="37"/>
      <c r="E475" s="37"/>
    </row>
    <row r="476" spans="1:5">
      <c r="A476" s="1"/>
      <c r="B476" s="242"/>
      <c r="C476" s="36"/>
      <c r="D476" s="37"/>
      <c r="E476" s="37"/>
    </row>
    <row r="477" spans="1:5">
      <c r="A477" s="1"/>
      <c r="B477" s="242"/>
      <c r="C477" s="36"/>
      <c r="D477" s="37"/>
      <c r="E477" s="37"/>
    </row>
    <row r="478" spans="1:5">
      <c r="A478" s="1"/>
      <c r="B478" s="242"/>
      <c r="C478" s="36"/>
      <c r="D478" s="37"/>
      <c r="E478" s="37"/>
    </row>
    <row r="479" spans="1:5">
      <c r="A479" s="1"/>
      <c r="B479" s="242"/>
      <c r="C479" s="36"/>
      <c r="D479" s="37"/>
      <c r="E479" s="37"/>
    </row>
    <row r="480" spans="1:5">
      <c r="A480" s="1"/>
      <c r="B480" s="242"/>
      <c r="C480" s="36"/>
      <c r="D480" s="37"/>
      <c r="E480" s="37"/>
    </row>
    <row r="481" spans="1:5">
      <c r="A481" s="1"/>
      <c r="B481" s="242"/>
      <c r="C481" s="36"/>
      <c r="D481" s="37"/>
      <c r="E481" s="37"/>
    </row>
    <row r="482" spans="1:5">
      <c r="A482" s="1"/>
      <c r="B482" s="242"/>
      <c r="C482" s="36"/>
      <c r="D482" s="37"/>
      <c r="E482" s="37"/>
    </row>
    <row r="483" spans="1:5">
      <c r="A483" s="1"/>
      <c r="B483" s="242"/>
      <c r="C483" s="36"/>
      <c r="D483" s="37"/>
      <c r="E483" s="37"/>
    </row>
    <row r="484" spans="1:5">
      <c r="A484" s="1"/>
      <c r="B484" s="242"/>
      <c r="C484" s="36"/>
      <c r="D484" s="37"/>
      <c r="E484" s="37"/>
    </row>
    <row r="485" spans="1:5">
      <c r="A485" s="1"/>
      <c r="B485" s="242"/>
      <c r="C485" s="36"/>
      <c r="D485" s="37"/>
      <c r="E485" s="37"/>
    </row>
    <row r="486" spans="1:5">
      <c r="A486" s="1"/>
      <c r="B486" s="242"/>
      <c r="C486" s="36"/>
      <c r="D486" s="37"/>
      <c r="E486" s="37"/>
    </row>
    <row r="487" spans="1:5">
      <c r="A487" s="1"/>
      <c r="B487" s="242"/>
      <c r="C487" s="36"/>
      <c r="D487" s="37"/>
      <c r="E487" s="37"/>
    </row>
    <row r="488" spans="1:5">
      <c r="A488" s="1"/>
      <c r="B488" s="242"/>
      <c r="C488" s="36"/>
      <c r="D488" s="37"/>
      <c r="E488" s="37"/>
    </row>
    <row r="489" spans="1:5">
      <c r="A489" s="1"/>
      <c r="B489" s="242"/>
      <c r="C489" s="36"/>
      <c r="D489" s="37"/>
      <c r="E489" s="37"/>
    </row>
    <row r="490" spans="1:5">
      <c r="A490" s="1"/>
      <c r="B490" s="242"/>
      <c r="C490" s="36"/>
      <c r="D490" s="37"/>
      <c r="E490" s="37"/>
    </row>
    <row r="491" spans="1:5">
      <c r="A491" s="1"/>
      <c r="B491" s="242"/>
      <c r="C491" s="36"/>
      <c r="D491" s="37"/>
      <c r="E491" s="37"/>
    </row>
    <row r="492" spans="1:5">
      <c r="A492" s="1"/>
      <c r="B492" s="242"/>
      <c r="C492" s="36"/>
      <c r="D492" s="37"/>
      <c r="E492" s="37"/>
    </row>
    <row r="493" spans="1:5">
      <c r="A493" s="1"/>
      <c r="B493" s="242"/>
      <c r="C493" s="36"/>
      <c r="D493" s="37"/>
      <c r="E493" s="37"/>
    </row>
    <row r="494" spans="1:5">
      <c r="A494" s="1"/>
      <c r="B494" s="242"/>
      <c r="C494" s="36"/>
      <c r="D494" s="37"/>
      <c r="E494" s="37"/>
    </row>
    <row r="495" spans="1:5">
      <c r="A495" s="1"/>
      <c r="B495" s="242"/>
      <c r="C495" s="36"/>
      <c r="D495" s="37"/>
      <c r="E495" s="37"/>
    </row>
    <row r="496" spans="1:5">
      <c r="A496" s="1"/>
      <c r="B496" s="242"/>
      <c r="C496" s="36"/>
      <c r="D496" s="37"/>
      <c r="E496" s="37"/>
    </row>
    <row r="497" spans="1:5">
      <c r="A497" s="1"/>
      <c r="B497" s="242"/>
      <c r="C497" s="36"/>
      <c r="D497" s="37"/>
      <c r="E497" s="37"/>
    </row>
    <row r="498" spans="1:5">
      <c r="A498" s="1"/>
      <c r="B498" s="242"/>
      <c r="C498" s="36"/>
      <c r="D498" s="37"/>
      <c r="E498" s="37"/>
    </row>
    <row r="500" spans="1:5">
      <c r="B500" s="236"/>
      <c r="D500" s="7"/>
      <c r="E500" s="7"/>
    </row>
    <row r="501" spans="1:5">
      <c r="B501" s="236"/>
      <c r="D501" s="7"/>
      <c r="E501" s="7"/>
    </row>
    <row r="502" spans="1:5">
      <c r="B502" s="236"/>
      <c r="D502" s="7"/>
      <c r="E502" s="7"/>
    </row>
    <row r="503" spans="1:5">
      <c r="B503" s="236"/>
      <c r="D503" s="7"/>
      <c r="E503" s="7"/>
    </row>
    <row r="504" spans="1:5">
      <c r="B504" s="236"/>
      <c r="D504" s="7"/>
      <c r="E504" s="7"/>
    </row>
    <row r="505" spans="1:5">
      <c r="B505" s="236"/>
      <c r="D505" s="7"/>
      <c r="E505" s="7"/>
    </row>
    <row r="506" spans="1:5">
      <c r="B506" s="236"/>
      <c r="D506" s="7"/>
      <c r="E506" s="7"/>
    </row>
    <row r="507" spans="1:5">
      <c r="B507" s="236"/>
      <c r="D507" s="7"/>
      <c r="E507" s="7"/>
    </row>
    <row r="508" spans="1:5">
      <c r="B508" s="236"/>
      <c r="D508" s="7"/>
      <c r="E508" s="7"/>
    </row>
    <row r="509" spans="1:5">
      <c r="B509" s="236"/>
      <c r="D509" s="7"/>
      <c r="E509" s="7"/>
    </row>
    <row r="510" spans="1:5">
      <c r="B510" s="236"/>
      <c r="D510" s="7"/>
      <c r="E510" s="7"/>
    </row>
    <row r="511" spans="1:5">
      <c r="B511" s="236"/>
      <c r="D511" s="7"/>
      <c r="E511" s="7"/>
    </row>
    <row r="512" spans="1:5">
      <c r="B512" s="236"/>
      <c r="D512" s="7"/>
      <c r="E512" s="7"/>
    </row>
    <row r="513" spans="2:5">
      <c r="B513" s="236"/>
      <c r="D513" s="7"/>
      <c r="E513" s="7"/>
    </row>
    <row r="514" spans="2:5">
      <c r="B514" s="236"/>
      <c r="D514" s="7"/>
      <c r="E514" s="7"/>
    </row>
    <row r="515" spans="2:5">
      <c r="B515" s="236"/>
      <c r="D515" s="7"/>
      <c r="E515" s="7"/>
    </row>
    <row r="516" spans="2:5">
      <c r="B516" s="236"/>
      <c r="D516" s="7"/>
      <c r="E516" s="7"/>
    </row>
    <row r="517" spans="2:5">
      <c r="B517" s="236"/>
      <c r="D517" s="7"/>
      <c r="E517" s="7"/>
    </row>
    <row r="518" spans="2:5">
      <c r="B518" s="236"/>
      <c r="D518" s="7"/>
      <c r="E518" s="7"/>
    </row>
    <row r="519" spans="2:5">
      <c r="B519" s="236"/>
      <c r="D519" s="7"/>
      <c r="E519" s="7"/>
    </row>
    <row r="520" spans="2:5">
      <c r="B520" s="236"/>
      <c r="D520" s="7"/>
      <c r="E520" s="7"/>
    </row>
    <row r="521" spans="2:5">
      <c r="B521" s="236"/>
      <c r="D521" s="7"/>
      <c r="E521" s="7"/>
    </row>
    <row r="522" spans="2:5">
      <c r="B522" s="236"/>
      <c r="D522" s="7"/>
      <c r="E522" s="7"/>
    </row>
  </sheetData>
  <mergeCells count="3">
    <mergeCell ref="A1:E1"/>
    <mergeCell ref="A2:E2"/>
    <mergeCell ref="A3:D3"/>
  </mergeCells>
  <pageMargins left="0.70866141732283472" right="0.70866141732283472" top="0.15748031496062992" bottom="0.15748031496062992" header="0.23622047244094491" footer="0.31496062992125984"/>
  <pageSetup scale="65" fitToHeight="0" orientation="portrait" r:id="rId1"/>
  <headerFooter>
    <oddFooter>Page &amp;P</oddFooter>
  </headerFooter>
  <rowBreaks count="11" manualBreakCount="11">
    <brk id="48" max="4" man="1"/>
    <brk id="92" max="4" man="1"/>
    <brk id="107" max="4" man="1"/>
    <brk id="153" max="4" man="1"/>
    <brk id="186" max="4" man="1"/>
    <brk id="219" max="4" man="1"/>
    <brk id="253" max="4" man="1"/>
    <brk id="283" max="4" man="1"/>
    <brk id="329" max="4" man="1"/>
    <brk id="374" max="4" man="1"/>
    <brk id="418" max="4"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994BE-EF8F-4BE0-83CB-3B215E999C36}">
  <sheetPr>
    <pageSetUpPr fitToPage="1"/>
  </sheetPr>
  <dimension ref="A1:F63"/>
  <sheetViews>
    <sheetView workbookViewId="0">
      <selection activeCell="O10" sqref="O10"/>
    </sheetView>
  </sheetViews>
  <sheetFormatPr defaultRowHeight="15"/>
  <cols>
    <col min="1" max="1" width="6.140625" style="68" bestFit="1" customWidth="1"/>
    <col min="2" max="2" width="73.85546875" style="68" customWidth="1"/>
    <col min="3" max="4" width="12.42578125" style="68" customWidth="1"/>
    <col min="5" max="5" width="13.7109375" style="68" customWidth="1"/>
    <col min="6" max="16384" width="9.140625" style="68"/>
  </cols>
  <sheetData>
    <row r="1" spans="1:5" ht="21.75">
      <c r="A1" s="377" t="s">
        <v>647</v>
      </c>
      <c r="B1" s="377"/>
      <c r="C1" s="377"/>
      <c r="D1" s="377"/>
      <c r="E1" s="377"/>
    </row>
    <row r="2" spans="1:5" ht="21.75">
      <c r="A2" s="377" t="s">
        <v>1378</v>
      </c>
      <c r="B2" s="377"/>
      <c r="C2" s="377"/>
      <c r="D2" s="377"/>
      <c r="E2" s="377"/>
    </row>
    <row r="3" spans="1:5">
      <c r="A3" s="404" t="s">
        <v>1465</v>
      </c>
      <c r="B3" s="404"/>
      <c r="C3" s="404"/>
      <c r="D3" s="404"/>
      <c r="E3" s="404"/>
    </row>
    <row r="4" spans="1:5">
      <c r="A4" s="405" t="s">
        <v>1398</v>
      </c>
      <c r="B4" s="405"/>
      <c r="C4" s="405"/>
      <c r="D4" s="405"/>
      <c r="E4" s="405"/>
    </row>
    <row r="5" spans="1:5" ht="45.75">
      <c r="A5" s="344" t="s">
        <v>1619</v>
      </c>
      <c r="B5" s="345" t="s">
        <v>263</v>
      </c>
      <c r="C5" s="346" t="s">
        <v>264</v>
      </c>
      <c r="D5" s="346" t="s">
        <v>1618</v>
      </c>
      <c r="E5" s="347" t="s">
        <v>1580</v>
      </c>
    </row>
    <row r="6" spans="1:5" ht="30">
      <c r="A6" s="316">
        <v>1.1000000000000001</v>
      </c>
      <c r="B6" s="317" t="s">
        <v>1581</v>
      </c>
      <c r="C6" s="316">
        <v>1421</v>
      </c>
      <c r="D6" s="316"/>
      <c r="E6" s="318" t="s">
        <v>1466</v>
      </c>
    </row>
    <row r="7" spans="1:5" ht="30">
      <c r="A7" s="316">
        <v>1.2</v>
      </c>
      <c r="B7" s="317" t="s">
        <v>1582</v>
      </c>
      <c r="C7" s="316">
        <v>1422</v>
      </c>
      <c r="D7" s="316"/>
      <c r="E7" s="318" t="s">
        <v>1467</v>
      </c>
    </row>
    <row r="8" spans="1:5">
      <c r="A8" s="187" t="s">
        <v>1399</v>
      </c>
      <c r="B8" s="189" t="s">
        <v>1583</v>
      </c>
      <c r="C8" s="187">
        <v>1431</v>
      </c>
      <c r="D8" s="187"/>
      <c r="E8" s="188" t="s">
        <v>1469</v>
      </c>
    </row>
    <row r="9" spans="1:5" ht="30">
      <c r="A9" s="187" t="s">
        <v>1400</v>
      </c>
      <c r="B9" s="189" t="s">
        <v>1584</v>
      </c>
      <c r="C9" s="187" t="s">
        <v>1585</v>
      </c>
      <c r="D9" s="187"/>
      <c r="E9" s="188" t="s">
        <v>1470</v>
      </c>
    </row>
    <row r="10" spans="1:5" ht="30">
      <c r="A10" s="187" t="s">
        <v>1401</v>
      </c>
      <c r="B10" s="189" t="s">
        <v>1586</v>
      </c>
      <c r="C10" s="187" t="s">
        <v>1587</v>
      </c>
      <c r="D10" s="187"/>
      <c r="E10" s="188" t="s">
        <v>1471</v>
      </c>
    </row>
    <row r="11" spans="1:5" ht="30">
      <c r="A11" s="316">
        <v>1.4</v>
      </c>
      <c r="B11" s="317" t="s">
        <v>1588</v>
      </c>
      <c r="C11" s="316">
        <v>1430</v>
      </c>
      <c r="D11" s="316"/>
      <c r="E11" s="318" t="s">
        <v>1472</v>
      </c>
    </row>
    <row r="12" spans="1:5" ht="30">
      <c r="A12" s="187">
        <v>1.5</v>
      </c>
      <c r="B12" s="189" t="s">
        <v>1589</v>
      </c>
      <c r="C12" s="187">
        <v>1432</v>
      </c>
      <c r="D12" s="187"/>
      <c r="E12" s="188" t="s">
        <v>1590</v>
      </c>
    </row>
    <row r="13" spans="1:5" ht="30">
      <c r="A13" s="187" t="s">
        <v>831</v>
      </c>
      <c r="B13" s="189" t="s">
        <v>1591</v>
      </c>
      <c r="C13" s="187">
        <v>1433</v>
      </c>
      <c r="D13" s="187"/>
      <c r="E13" s="188" t="s">
        <v>1473</v>
      </c>
    </row>
    <row r="14" spans="1:5" ht="45">
      <c r="A14" s="316" t="s">
        <v>832</v>
      </c>
      <c r="B14" s="317" t="s">
        <v>1592</v>
      </c>
      <c r="C14" s="316">
        <v>1424</v>
      </c>
      <c r="D14" s="316"/>
      <c r="E14" s="318" t="s">
        <v>1474</v>
      </c>
    </row>
    <row r="15" spans="1:5" ht="30">
      <c r="A15" s="316" t="s">
        <v>957</v>
      </c>
      <c r="B15" s="189" t="s">
        <v>1593</v>
      </c>
      <c r="C15" s="187">
        <v>1434</v>
      </c>
      <c r="D15" s="187"/>
      <c r="E15" s="188" t="s">
        <v>1594</v>
      </c>
    </row>
    <row r="16" spans="1:5" ht="30">
      <c r="A16" s="316">
        <v>1.7</v>
      </c>
      <c r="B16" s="317" t="s">
        <v>1595</v>
      </c>
      <c r="C16" s="316">
        <v>1413</v>
      </c>
      <c r="D16" s="316"/>
      <c r="E16" s="318"/>
    </row>
    <row r="17" spans="1:6">
      <c r="A17" s="187" t="s">
        <v>1402</v>
      </c>
      <c r="B17" s="189" t="s">
        <v>1596</v>
      </c>
      <c r="C17" s="187">
        <v>1435</v>
      </c>
      <c r="D17" s="187"/>
      <c r="E17" s="188" t="s">
        <v>1597</v>
      </c>
    </row>
    <row r="18" spans="1:6" ht="30">
      <c r="A18" s="187" t="s">
        <v>1403</v>
      </c>
      <c r="B18" s="319" t="s">
        <v>1598</v>
      </c>
      <c r="C18" s="187">
        <v>1436</v>
      </c>
      <c r="D18" s="187"/>
      <c r="E18" s="188" t="s">
        <v>1599</v>
      </c>
    </row>
    <row r="19" spans="1:6">
      <c r="A19" s="316" t="s">
        <v>1404</v>
      </c>
      <c r="B19" s="189" t="s">
        <v>1405</v>
      </c>
      <c r="C19" s="187" t="s">
        <v>1600</v>
      </c>
      <c r="D19" s="187"/>
      <c r="E19" s="180"/>
    </row>
    <row r="20" spans="1:6">
      <c r="A20" s="316" t="s">
        <v>1406</v>
      </c>
      <c r="B20" s="189" t="s">
        <v>1407</v>
      </c>
      <c r="C20" s="187" t="s">
        <v>1601</v>
      </c>
      <c r="D20" s="187"/>
      <c r="E20" s="180"/>
    </row>
    <row r="21" spans="1:6" ht="42.75">
      <c r="A21" s="316">
        <v>1.9</v>
      </c>
      <c r="B21" s="320" t="s">
        <v>1602</v>
      </c>
      <c r="C21" s="316">
        <v>3579</v>
      </c>
      <c r="D21" s="316"/>
      <c r="E21" s="180"/>
    </row>
    <row r="22" spans="1:6" ht="30">
      <c r="A22" s="316" t="s">
        <v>1408</v>
      </c>
      <c r="B22" s="317" t="s">
        <v>1409</v>
      </c>
      <c r="C22" s="316">
        <v>3730</v>
      </c>
      <c r="D22" s="316"/>
      <c r="E22" s="180"/>
    </row>
    <row r="23" spans="1:6" ht="30">
      <c r="A23" s="316" t="s">
        <v>1410</v>
      </c>
      <c r="B23" s="189" t="s">
        <v>1411</v>
      </c>
      <c r="C23" s="187" t="s">
        <v>1603</v>
      </c>
      <c r="D23" s="187"/>
      <c r="E23" s="138"/>
    </row>
    <row r="24" spans="1:6">
      <c r="A24" s="316">
        <v>1.1100000000000001</v>
      </c>
      <c r="B24" s="320" t="s">
        <v>1418</v>
      </c>
      <c r="C24" s="321"/>
      <c r="D24" s="321"/>
      <c r="E24" s="180"/>
    </row>
    <row r="25" spans="1:6">
      <c r="A25" s="316"/>
      <c r="B25" s="406" t="s">
        <v>1604</v>
      </c>
      <c r="C25" s="407"/>
      <c r="D25" s="407"/>
      <c r="E25" s="407"/>
      <c r="F25" s="407"/>
    </row>
    <row r="26" spans="1:6" ht="60">
      <c r="A26" s="316">
        <v>1</v>
      </c>
      <c r="B26" s="322" t="s">
        <v>1020</v>
      </c>
      <c r="C26" s="323">
        <v>3711</v>
      </c>
      <c r="D26" s="323"/>
      <c r="E26" s="180"/>
    </row>
    <row r="27" spans="1:6" ht="45">
      <c r="A27" s="316">
        <v>2</v>
      </c>
      <c r="B27" s="324" t="s">
        <v>1021</v>
      </c>
      <c r="C27" s="323">
        <v>3712</v>
      </c>
      <c r="D27" s="323"/>
      <c r="E27" s="180"/>
    </row>
    <row r="28" spans="1:6">
      <c r="A28" s="316">
        <v>3.1</v>
      </c>
      <c r="B28" s="322" t="s">
        <v>787</v>
      </c>
      <c r="C28" s="323">
        <v>3726</v>
      </c>
      <c r="D28" s="323"/>
      <c r="E28" s="180"/>
    </row>
    <row r="29" spans="1:6">
      <c r="A29" s="316">
        <v>3.2</v>
      </c>
      <c r="B29" s="322" t="s">
        <v>788</v>
      </c>
      <c r="C29" s="323">
        <v>3727</v>
      </c>
      <c r="D29" s="323"/>
      <c r="E29" s="180"/>
    </row>
    <row r="30" spans="1:6" ht="60">
      <c r="A30" s="316">
        <v>3</v>
      </c>
      <c r="B30" s="322" t="s">
        <v>1419</v>
      </c>
      <c r="C30" s="323">
        <v>3713</v>
      </c>
      <c r="D30" s="323"/>
      <c r="E30" s="180"/>
    </row>
    <row r="31" spans="1:6" ht="60">
      <c r="A31" s="316">
        <v>4</v>
      </c>
      <c r="B31" s="324" t="s">
        <v>1022</v>
      </c>
      <c r="C31" s="323">
        <v>3714</v>
      </c>
      <c r="D31" s="323"/>
      <c r="E31" s="180"/>
    </row>
    <row r="32" spans="1:6" ht="45">
      <c r="A32" s="316">
        <v>5</v>
      </c>
      <c r="B32" s="324" t="s">
        <v>1023</v>
      </c>
      <c r="C32" s="323">
        <v>3715</v>
      </c>
      <c r="D32" s="323"/>
      <c r="E32" s="180"/>
    </row>
    <row r="33" spans="1:5" ht="30">
      <c r="A33" s="316">
        <v>6</v>
      </c>
      <c r="B33" s="324" t="s">
        <v>1024</v>
      </c>
      <c r="C33" s="323">
        <v>3716</v>
      </c>
      <c r="D33" s="323"/>
      <c r="E33" s="180"/>
    </row>
    <row r="34" spans="1:5" ht="30">
      <c r="A34" s="316">
        <v>7</v>
      </c>
      <c r="B34" s="324" t="s">
        <v>1025</v>
      </c>
      <c r="C34" s="323">
        <v>3717</v>
      </c>
      <c r="D34" s="323"/>
      <c r="E34" s="180"/>
    </row>
    <row r="35" spans="1:5" ht="60">
      <c r="A35" s="316">
        <v>8</v>
      </c>
      <c r="B35" s="324" t="s">
        <v>1026</v>
      </c>
      <c r="C35" s="323">
        <v>3718</v>
      </c>
      <c r="D35" s="323"/>
      <c r="E35" s="180"/>
    </row>
    <row r="36" spans="1:5" ht="30">
      <c r="A36" s="316">
        <v>9</v>
      </c>
      <c r="B36" s="324" t="s">
        <v>1027</v>
      </c>
      <c r="C36" s="323">
        <v>3719</v>
      </c>
      <c r="D36" s="323"/>
      <c r="E36" s="180"/>
    </row>
    <row r="37" spans="1:5">
      <c r="A37" s="316">
        <v>10</v>
      </c>
      <c r="B37" s="324" t="s">
        <v>588</v>
      </c>
      <c r="C37" s="323">
        <v>3720</v>
      </c>
      <c r="D37" s="323"/>
      <c r="E37" s="180"/>
    </row>
    <row r="38" spans="1:5">
      <c r="A38" s="316">
        <v>11</v>
      </c>
      <c r="B38" s="324" t="s">
        <v>589</v>
      </c>
      <c r="C38" s="323">
        <v>3721</v>
      </c>
      <c r="D38" s="323"/>
      <c r="E38" s="180"/>
    </row>
    <row r="39" spans="1:5">
      <c r="A39" s="325">
        <v>12</v>
      </c>
      <c r="B39" s="324" t="s">
        <v>833</v>
      </c>
      <c r="C39" s="323">
        <v>3728</v>
      </c>
      <c r="D39" s="323"/>
      <c r="E39" s="180"/>
    </row>
    <row r="40" spans="1:5">
      <c r="A40" s="325">
        <v>13</v>
      </c>
      <c r="B40" s="317" t="s">
        <v>36</v>
      </c>
      <c r="C40" s="323">
        <v>3729</v>
      </c>
      <c r="D40" s="323"/>
      <c r="E40" s="180"/>
    </row>
    <row r="41" spans="1:5">
      <c r="A41" s="325"/>
      <c r="B41" s="320" t="s">
        <v>1420</v>
      </c>
      <c r="C41" s="316">
        <v>3722</v>
      </c>
      <c r="D41" s="316"/>
      <c r="E41" s="180"/>
    </row>
    <row r="42" spans="1:5">
      <c r="A42" s="326">
        <v>1.1200000000000001</v>
      </c>
      <c r="B42" s="320" t="s">
        <v>1605</v>
      </c>
      <c r="C42" s="327"/>
      <c r="D42" s="327"/>
      <c r="E42" s="180"/>
    </row>
    <row r="43" spans="1:5">
      <c r="A43" s="325"/>
      <c r="B43" s="317" t="s">
        <v>857</v>
      </c>
      <c r="C43" s="327"/>
      <c r="D43" s="327"/>
      <c r="E43" s="180"/>
    </row>
    <row r="44" spans="1:5">
      <c r="A44" s="327"/>
      <c r="B44" s="317" t="s">
        <v>1606</v>
      </c>
      <c r="C44" s="327"/>
      <c r="D44" s="327"/>
      <c r="E44" s="180"/>
    </row>
    <row r="45" spans="1:5" ht="45">
      <c r="A45" s="327"/>
      <c r="B45" s="317" t="s">
        <v>1412</v>
      </c>
      <c r="C45" s="327" t="s">
        <v>1475</v>
      </c>
      <c r="D45" s="327"/>
      <c r="E45" s="180"/>
    </row>
    <row r="46" spans="1:5">
      <c r="A46" s="327"/>
      <c r="B46" s="317" t="s">
        <v>858</v>
      </c>
      <c r="C46" s="327"/>
      <c r="D46" s="327"/>
      <c r="E46" s="180"/>
    </row>
    <row r="47" spans="1:5">
      <c r="A47" s="327"/>
      <c r="B47" s="317" t="s">
        <v>1413</v>
      </c>
      <c r="C47" s="327" t="s">
        <v>1468</v>
      </c>
      <c r="D47" s="327"/>
      <c r="E47" s="180"/>
    </row>
    <row r="48" spans="1:5">
      <c r="A48" s="327"/>
      <c r="B48" s="317" t="s">
        <v>1414</v>
      </c>
      <c r="C48" s="327" t="s">
        <v>1468</v>
      </c>
      <c r="D48" s="327"/>
      <c r="E48" s="180"/>
    </row>
    <row r="49" spans="1:5">
      <c r="A49" s="327"/>
      <c r="B49" s="328" t="s">
        <v>1415</v>
      </c>
      <c r="C49" s="327"/>
      <c r="D49" s="327"/>
      <c r="E49" s="180"/>
    </row>
    <row r="50" spans="1:5">
      <c r="A50" s="327"/>
      <c r="B50" s="317" t="s">
        <v>1416</v>
      </c>
      <c r="C50" s="327" t="s">
        <v>1468</v>
      </c>
      <c r="D50" s="327"/>
      <c r="E50" s="180"/>
    </row>
    <row r="51" spans="1:5">
      <c r="A51" s="327"/>
      <c r="B51" s="317" t="s">
        <v>1417</v>
      </c>
      <c r="C51" s="327" t="s">
        <v>1468</v>
      </c>
      <c r="D51" s="327"/>
      <c r="E51" s="180"/>
    </row>
    <row r="52" spans="1:5">
      <c r="A52" s="329">
        <v>1.1299999999999999</v>
      </c>
      <c r="B52" s="320" t="s">
        <v>1421</v>
      </c>
      <c r="C52" s="321" t="s">
        <v>1468</v>
      </c>
      <c r="D52" s="321"/>
      <c r="E52" s="180"/>
    </row>
    <row r="53" spans="1:5">
      <c r="A53" s="180"/>
      <c r="B53" s="180" t="s">
        <v>816</v>
      </c>
      <c r="C53" s="180"/>
      <c r="D53" s="180"/>
      <c r="E53" s="180"/>
    </row>
    <row r="54" spans="1:5">
      <c r="A54" s="180"/>
      <c r="B54" s="317" t="s">
        <v>815</v>
      </c>
      <c r="C54" s="180"/>
      <c r="D54" s="180"/>
      <c r="E54" s="180"/>
    </row>
    <row r="55" spans="1:5">
      <c r="A55" s="180"/>
      <c r="B55" s="317" t="s">
        <v>1607</v>
      </c>
      <c r="C55" s="180"/>
      <c r="D55" s="180"/>
      <c r="E55" s="180"/>
    </row>
    <row r="56" spans="1:5">
      <c r="B56" s="408" t="s">
        <v>1615</v>
      </c>
      <c r="C56" s="408"/>
      <c r="D56" s="408"/>
      <c r="E56" s="408"/>
    </row>
    <row r="57" spans="1:5">
      <c r="B57" s="403" t="s">
        <v>1608</v>
      </c>
      <c r="C57" s="403"/>
      <c r="D57" s="403"/>
      <c r="E57" s="403"/>
    </row>
    <row r="58" spans="1:5">
      <c r="B58" s="403" t="s">
        <v>1609</v>
      </c>
      <c r="C58" s="403"/>
      <c r="D58" s="403"/>
      <c r="E58" s="403"/>
    </row>
    <row r="59" spans="1:5">
      <c r="B59" s="403" t="s">
        <v>1610</v>
      </c>
      <c r="C59" s="403"/>
      <c r="D59" s="403"/>
      <c r="E59" s="403"/>
    </row>
    <row r="60" spans="1:5">
      <c r="B60" s="403" t="s">
        <v>1611</v>
      </c>
      <c r="C60" s="403"/>
      <c r="D60" s="403"/>
      <c r="E60" s="403"/>
    </row>
    <row r="61" spans="1:5">
      <c r="B61" s="403" t="s">
        <v>1612</v>
      </c>
      <c r="C61" s="403"/>
      <c r="D61" s="403"/>
      <c r="E61" s="403"/>
    </row>
    <row r="62" spans="1:5">
      <c r="B62" s="403" t="s">
        <v>1613</v>
      </c>
      <c r="C62" s="403"/>
      <c r="D62" s="403"/>
      <c r="E62" s="403"/>
    </row>
    <row r="63" spans="1:5">
      <c r="B63" s="403" t="s">
        <v>1614</v>
      </c>
      <c r="C63" s="403"/>
      <c r="D63" s="403"/>
      <c r="E63" s="403"/>
    </row>
  </sheetData>
  <mergeCells count="13">
    <mergeCell ref="A1:E1"/>
    <mergeCell ref="A2:E2"/>
    <mergeCell ref="B59:E59"/>
    <mergeCell ref="B60:E60"/>
    <mergeCell ref="B61:E61"/>
    <mergeCell ref="B62:E62"/>
    <mergeCell ref="B63:E63"/>
    <mergeCell ref="B58:E58"/>
    <mergeCell ref="A3:E3"/>
    <mergeCell ref="A4:E4"/>
    <mergeCell ref="B25:F25"/>
    <mergeCell ref="B56:E56"/>
    <mergeCell ref="B57:E57"/>
  </mergeCells>
  <pageMargins left="0.7" right="0.7" top="0.75" bottom="0.75" header="0.3" footer="0.3"/>
  <pageSetup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D27A2-E946-4275-8A79-6880858DCA79}">
  <sheetPr codeName="Sheet17"/>
  <dimension ref="A1:E70"/>
  <sheetViews>
    <sheetView workbookViewId="0">
      <selection sqref="A1:D1"/>
    </sheetView>
  </sheetViews>
  <sheetFormatPr defaultRowHeight="15"/>
  <cols>
    <col min="2" max="2" width="54.5703125" customWidth="1"/>
    <col min="3" max="3" width="10.85546875" customWidth="1"/>
    <col min="4" max="4" width="15.140625" customWidth="1"/>
  </cols>
  <sheetData>
    <row r="1" spans="1:5" ht="15.75">
      <c r="A1" s="420" t="s">
        <v>1378</v>
      </c>
      <c r="B1" s="420"/>
      <c r="C1" s="420"/>
      <c r="D1" s="420"/>
    </row>
    <row r="2" spans="1:5" ht="15.75">
      <c r="A2" s="151"/>
      <c r="B2" s="150" t="s">
        <v>1422</v>
      </c>
      <c r="C2" s="152"/>
      <c r="D2" s="152"/>
    </row>
    <row r="3" spans="1:5" ht="15.75">
      <c r="A3" s="151"/>
      <c r="B3" s="150"/>
      <c r="C3" s="152"/>
      <c r="D3" s="152"/>
    </row>
    <row r="4" spans="1:5" ht="15.75">
      <c r="A4" s="259" t="s">
        <v>594</v>
      </c>
      <c r="B4" s="262"/>
      <c r="C4" s="421"/>
      <c r="D4" s="421"/>
      <c r="E4" s="152"/>
    </row>
    <row r="5" spans="1:5" ht="15.75">
      <c r="A5" s="153">
        <v>1.1000000000000001</v>
      </c>
      <c r="B5" s="154" t="s">
        <v>595</v>
      </c>
      <c r="C5" s="415" t="s">
        <v>596</v>
      </c>
      <c r="D5" s="415"/>
      <c r="E5" s="152"/>
    </row>
    <row r="6" spans="1:5" ht="15.75">
      <c r="A6" s="153">
        <v>1.2</v>
      </c>
      <c r="B6" s="154" t="s">
        <v>597</v>
      </c>
      <c r="C6" s="419"/>
      <c r="D6" s="419"/>
      <c r="E6" s="152"/>
    </row>
    <row r="7" spans="1:5" ht="31.5">
      <c r="A7" s="153">
        <v>1.3</v>
      </c>
      <c r="B7" s="154" t="s">
        <v>599</v>
      </c>
      <c r="C7" s="415" t="s">
        <v>600</v>
      </c>
      <c r="D7" s="415"/>
      <c r="E7" s="152"/>
    </row>
    <row r="8" spans="1:5" ht="31.5" customHeight="1">
      <c r="A8" s="153">
        <v>1.4</v>
      </c>
      <c r="B8" s="154" t="s">
        <v>598</v>
      </c>
      <c r="C8" s="415" t="s">
        <v>1231</v>
      </c>
      <c r="D8" s="415"/>
      <c r="E8" s="152"/>
    </row>
    <row r="9" spans="1:5" ht="15.75">
      <c r="A9" s="153">
        <v>1.5</v>
      </c>
      <c r="B9" s="154" t="s">
        <v>601</v>
      </c>
      <c r="C9" s="419"/>
      <c r="D9" s="419"/>
      <c r="E9" s="152"/>
    </row>
    <row r="10" spans="1:5" ht="15.75">
      <c r="A10" s="153">
        <v>1.6</v>
      </c>
      <c r="B10" s="154" t="s">
        <v>1444</v>
      </c>
      <c r="C10" s="415" t="s">
        <v>602</v>
      </c>
      <c r="D10" s="415"/>
      <c r="E10" s="152"/>
    </row>
    <row r="11" spans="1:5" ht="31.5">
      <c r="A11" s="153"/>
      <c r="B11" s="155" t="s">
        <v>603</v>
      </c>
      <c r="C11" s="415"/>
      <c r="D11" s="415"/>
      <c r="E11" s="152"/>
    </row>
    <row r="12" spans="1:5" ht="15.75">
      <c r="A12" s="153">
        <v>1.7</v>
      </c>
      <c r="B12" s="154" t="s">
        <v>604</v>
      </c>
      <c r="C12" s="415"/>
      <c r="D12" s="415"/>
      <c r="E12" s="152"/>
    </row>
    <row r="13" spans="1:5" ht="15.75">
      <c r="A13" s="153">
        <v>1.8</v>
      </c>
      <c r="B13" s="154" t="s">
        <v>605</v>
      </c>
      <c r="C13" s="415"/>
      <c r="D13" s="415"/>
      <c r="E13" s="152"/>
    </row>
    <row r="14" spans="1:5" ht="15.75">
      <c r="A14" s="153"/>
      <c r="B14" s="155" t="s">
        <v>738</v>
      </c>
      <c r="C14" s="415"/>
      <c r="D14" s="415"/>
      <c r="E14" s="152"/>
    </row>
    <row r="15" spans="1:5" ht="31.5" customHeight="1">
      <c r="A15" s="153">
        <v>1.9</v>
      </c>
      <c r="B15" s="154" t="s">
        <v>1445</v>
      </c>
      <c r="C15" s="410" t="s">
        <v>1232</v>
      </c>
      <c r="D15" s="410"/>
      <c r="E15" s="152"/>
    </row>
    <row r="16" spans="1:5" ht="15.75">
      <c r="A16" s="277" t="s">
        <v>1559</v>
      </c>
      <c r="B16" s="278"/>
      <c r="C16" s="416"/>
      <c r="D16" s="417"/>
      <c r="E16" s="152"/>
    </row>
    <row r="17" spans="1:5" ht="22.5" customHeight="1">
      <c r="A17" s="153">
        <v>2.1</v>
      </c>
      <c r="B17" s="154" t="s">
        <v>729</v>
      </c>
      <c r="C17" s="418" t="s">
        <v>1233</v>
      </c>
      <c r="D17" s="418"/>
      <c r="E17" s="152"/>
    </row>
    <row r="18" spans="1:5" ht="22.5" customHeight="1">
      <c r="A18" s="153">
        <v>2.2000000000000002</v>
      </c>
      <c r="B18" s="154" t="s">
        <v>730</v>
      </c>
      <c r="C18" s="418" t="s">
        <v>1233</v>
      </c>
      <c r="D18" s="418"/>
      <c r="E18" s="152"/>
    </row>
    <row r="19" spans="1:5" ht="15.75">
      <c r="A19" s="153">
        <v>2.2999999999999998</v>
      </c>
      <c r="B19" s="154" t="s">
        <v>731</v>
      </c>
      <c r="C19" s="418"/>
      <c r="D19" s="418"/>
      <c r="E19" s="152"/>
    </row>
    <row r="20" spans="1:5" ht="15.75">
      <c r="A20" s="153">
        <v>2.4</v>
      </c>
      <c r="B20" s="154" t="s">
        <v>732</v>
      </c>
      <c r="C20" s="418"/>
      <c r="D20" s="418"/>
      <c r="E20" s="152"/>
    </row>
    <row r="21" spans="1:5" ht="15.75">
      <c r="A21" s="153"/>
      <c r="B21" s="279" t="s">
        <v>1437</v>
      </c>
      <c r="C21" s="418"/>
      <c r="D21" s="418"/>
      <c r="E21" s="152"/>
    </row>
    <row r="22" spans="1:5" ht="22.5" customHeight="1">
      <c r="A22" s="153"/>
      <c r="B22" s="157" t="s">
        <v>1269</v>
      </c>
      <c r="C22" s="418" t="s">
        <v>1233</v>
      </c>
      <c r="D22" s="418"/>
      <c r="E22" s="152"/>
    </row>
    <row r="23" spans="1:5" ht="15.75">
      <c r="A23" s="156"/>
      <c r="B23" s="154" t="s">
        <v>852</v>
      </c>
      <c r="C23" s="415"/>
      <c r="D23" s="415"/>
    </row>
    <row r="24" spans="1:5" ht="15.75">
      <c r="A24" s="277" t="s">
        <v>1560</v>
      </c>
      <c r="B24" s="278"/>
      <c r="C24" s="416"/>
      <c r="D24" s="417"/>
    </row>
    <row r="25" spans="1:5" ht="15.75">
      <c r="A25" s="158"/>
      <c r="B25" s="159" t="s">
        <v>1446</v>
      </c>
      <c r="C25" s="413"/>
      <c r="D25" s="413"/>
    </row>
    <row r="26" spans="1:5" ht="15.75">
      <c r="A26" s="158"/>
      <c r="B26" s="159" t="s">
        <v>606</v>
      </c>
      <c r="C26" s="413"/>
      <c r="D26" s="413"/>
    </row>
    <row r="27" spans="1:5" ht="15.75">
      <c r="A27" s="158"/>
      <c r="B27" s="159" t="s">
        <v>607</v>
      </c>
      <c r="C27" s="413"/>
      <c r="D27" s="413"/>
    </row>
    <row r="28" spans="1:5" ht="15.75">
      <c r="A28" s="158"/>
      <c r="B28" s="159" t="s">
        <v>608</v>
      </c>
      <c r="C28" s="413"/>
      <c r="D28" s="413"/>
    </row>
    <row r="29" spans="1:5" ht="15.75">
      <c r="A29" s="158"/>
      <c r="B29" s="159" t="s">
        <v>609</v>
      </c>
      <c r="C29" s="413"/>
      <c r="D29" s="413"/>
    </row>
    <row r="30" spans="1:5" ht="31.5">
      <c r="A30" s="158"/>
      <c r="B30" s="159" t="s">
        <v>610</v>
      </c>
      <c r="C30" s="413"/>
      <c r="D30" s="413"/>
    </row>
    <row r="31" spans="1:5" ht="15.75">
      <c r="A31" s="158"/>
      <c r="B31" s="159" t="s">
        <v>611</v>
      </c>
      <c r="C31" s="413"/>
      <c r="D31" s="413"/>
    </row>
    <row r="32" spans="1:5" ht="15.75">
      <c r="A32" s="158"/>
      <c r="B32" s="159" t="s">
        <v>612</v>
      </c>
      <c r="C32" s="413"/>
      <c r="D32" s="413"/>
    </row>
    <row r="33" spans="1:4" ht="15.75">
      <c r="A33" s="158"/>
      <c r="B33" s="159" t="s">
        <v>853</v>
      </c>
      <c r="C33" s="413"/>
      <c r="D33" s="413"/>
    </row>
    <row r="34" spans="1:4" ht="15.75">
      <c r="A34" s="158"/>
      <c r="B34" s="159" t="s">
        <v>613</v>
      </c>
      <c r="C34" s="413"/>
      <c r="D34" s="413"/>
    </row>
    <row r="35" spans="1:4" ht="15.75">
      <c r="A35" s="158"/>
      <c r="B35" s="159" t="s">
        <v>614</v>
      </c>
      <c r="C35" s="413"/>
      <c r="D35" s="413"/>
    </row>
    <row r="36" spans="1:4" ht="15.75">
      <c r="A36" s="158"/>
      <c r="B36" s="159" t="s">
        <v>615</v>
      </c>
      <c r="C36" s="413"/>
      <c r="D36" s="413"/>
    </row>
    <row r="37" spans="1:4" ht="15.75">
      <c r="A37" s="158"/>
      <c r="B37" s="159" t="s">
        <v>616</v>
      </c>
      <c r="C37" s="413"/>
      <c r="D37" s="413"/>
    </row>
    <row r="38" spans="1:4" ht="15.75">
      <c r="A38" s="277" t="s">
        <v>1561</v>
      </c>
      <c r="B38" s="280"/>
      <c r="C38" s="411"/>
      <c r="D38" s="412"/>
    </row>
    <row r="39" spans="1:4" ht="15.75">
      <c r="A39" s="158"/>
      <c r="B39" s="159" t="s">
        <v>854</v>
      </c>
      <c r="C39" s="413"/>
      <c r="D39" s="413"/>
    </row>
    <row r="40" spans="1:4" ht="31.5">
      <c r="A40" s="158"/>
      <c r="B40" s="159" t="s">
        <v>855</v>
      </c>
      <c r="C40" s="413"/>
      <c r="D40" s="413"/>
    </row>
    <row r="41" spans="1:4" ht="15.75">
      <c r="A41" s="158"/>
      <c r="B41" s="159" t="s">
        <v>856</v>
      </c>
      <c r="C41" s="413"/>
      <c r="D41" s="413"/>
    </row>
    <row r="42" spans="1:4" ht="15.75">
      <c r="A42" s="160"/>
      <c r="B42" s="161"/>
      <c r="C42" s="161"/>
      <c r="D42" s="152"/>
    </row>
    <row r="43" spans="1:4" ht="15.75">
      <c r="A43" s="160"/>
      <c r="B43" s="152"/>
      <c r="C43" s="152"/>
      <c r="D43" s="152"/>
    </row>
    <row r="44" spans="1:4" ht="15.75">
      <c r="A44" s="258" t="s">
        <v>1562</v>
      </c>
      <c r="B44" s="260"/>
      <c r="C44" s="260"/>
      <c r="D44" s="260"/>
    </row>
    <row r="45" spans="1:4" ht="15.75">
      <c r="A45" s="156" t="s">
        <v>271</v>
      </c>
      <c r="B45" s="155" t="s">
        <v>263</v>
      </c>
      <c r="C45" s="155" t="s">
        <v>1047</v>
      </c>
      <c r="D45" s="155" t="s">
        <v>1269</v>
      </c>
    </row>
    <row r="46" spans="1:4" ht="15.75">
      <c r="A46" s="153" t="s">
        <v>617</v>
      </c>
      <c r="B46" s="154" t="s">
        <v>618</v>
      </c>
      <c r="C46" s="154"/>
      <c r="D46" s="154"/>
    </row>
    <row r="47" spans="1:4" ht="15.75">
      <c r="A47" s="153" t="s">
        <v>619</v>
      </c>
      <c r="B47" s="154" t="s">
        <v>620</v>
      </c>
      <c r="C47" s="154"/>
      <c r="D47" s="154"/>
    </row>
    <row r="48" spans="1:4" ht="15.75">
      <c r="A48" s="153" t="s">
        <v>621</v>
      </c>
      <c r="B48" s="159" t="s">
        <v>622</v>
      </c>
      <c r="C48" s="154"/>
      <c r="D48" s="154"/>
    </row>
    <row r="49" spans="1:4" ht="31.5">
      <c r="A49" s="153" t="s">
        <v>623</v>
      </c>
      <c r="B49" s="154" t="s">
        <v>733</v>
      </c>
      <c r="C49" s="154"/>
      <c r="D49" s="154"/>
    </row>
    <row r="50" spans="1:4" ht="15.75">
      <c r="A50" s="153" t="s">
        <v>625</v>
      </c>
      <c r="B50" s="154" t="s">
        <v>624</v>
      </c>
      <c r="C50" s="154"/>
      <c r="D50" s="154"/>
    </row>
    <row r="51" spans="1:4" ht="15.75">
      <c r="A51" s="153" t="s">
        <v>627</v>
      </c>
      <c r="B51" s="159" t="s">
        <v>626</v>
      </c>
      <c r="C51" s="154"/>
      <c r="D51" s="154"/>
    </row>
    <row r="52" spans="1:4" ht="15.75">
      <c r="A52" s="153" t="s">
        <v>629</v>
      </c>
      <c r="B52" s="154" t="s">
        <v>628</v>
      </c>
      <c r="C52" s="154"/>
      <c r="D52" s="154"/>
    </row>
    <row r="53" spans="1:4" ht="15.75">
      <c r="A53" s="153" t="s">
        <v>734</v>
      </c>
      <c r="B53" s="154" t="s">
        <v>630</v>
      </c>
      <c r="C53" s="154"/>
      <c r="D53" s="154"/>
    </row>
    <row r="54" spans="1:4" ht="15.75">
      <c r="A54" s="160"/>
      <c r="B54" s="152"/>
      <c r="C54" s="152"/>
      <c r="D54" s="152"/>
    </row>
    <row r="55" spans="1:4" ht="15.75">
      <c r="A55" s="261" t="s">
        <v>1234</v>
      </c>
      <c r="B55" s="260"/>
      <c r="C55" s="260"/>
      <c r="D55" s="260"/>
    </row>
    <row r="56" spans="1:4" ht="15.75">
      <c r="A56" s="163" t="s">
        <v>813</v>
      </c>
      <c r="B56" s="163" t="s">
        <v>834</v>
      </c>
      <c r="C56" s="163" t="s">
        <v>840</v>
      </c>
      <c r="D56" s="164"/>
    </row>
    <row r="57" spans="1:4" ht="15.75">
      <c r="A57" s="164">
        <v>1</v>
      </c>
      <c r="B57" s="164" t="s">
        <v>1423</v>
      </c>
      <c r="C57" s="414"/>
      <c r="D57" s="414"/>
    </row>
    <row r="58" spans="1:4" ht="15.75">
      <c r="A58" s="164">
        <v>2</v>
      </c>
      <c r="B58" s="165" t="s">
        <v>835</v>
      </c>
      <c r="C58" s="409"/>
      <c r="D58" s="409"/>
    </row>
    <row r="59" spans="1:4" ht="15.75">
      <c r="A59" s="164">
        <v>3</v>
      </c>
      <c r="B59" s="165" t="s">
        <v>923</v>
      </c>
      <c r="C59" s="409"/>
      <c r="D59" s="409"/>
    </row>
    <row r="60" spans="1:4" ht="15.75">
      <c r="A60" s="164">
        <v>4</v>
      </c>
      <c r="B60" s="165" t="s">
        <v>924</v>
      </c>
      <c r="C60" s="409"/>
      <c r="D60" s="409"/>
    </row>
    <row r="61" spans="1:4" ht="31.5" customHeight="1">
      <c r="A61" s="164">
        <v>5</v>
      </c>
      <c r="B61" s="165" t="s">
        <v>836</v>
      </c>
      <c r="C61" s="410" t="s">
        <v>1098</v>
      </c>
      <c r="D61" s="410"/>
    </row>
    <row r="62" spans="1:4" ht="31.5" customHeight="1">
      <c r="A62" s="164">
        <v>6</v>
      </c>
      <c r="B62" s="165" t="s">
        <v>961</v>
      </c>
      <c r="C62" s="410" t="s">
        <v>1098</v>
      </c>
      <c r="D62" s="410"/>
    </row>
    <row r="63" spans="1:4" ht="15.75">
      <c r="A63" s="164">
        <v>7</v>
      </c>
      <c r="B63" s="165" t="s">
        <v>837</v>
      </c>
      <c r="C63" s="409"/>
      <c r="D63" s="409"/>
    </row>
    <row r="64" spans="1:4" ht="31.5">
      <c r="A64" s="164">
        <v>8</v>
      </c>
      <c r="B64" s="166" t="s">
        <v>962</v>
      </c>
      <c r="C64" s="409"/>
      <c r="D64" s="409"/>
    </row>
    <row r="65" spans="1:4" ht="15.75">
      <c r="A65" s="164">
        <v>9</v>
      </c>
      <c r="B65" s="167" t="s">
        <v>925</v>
      </c>
      <c r="C65" s="409"/>
      <c r="D65" s="409"/>
    </row>
    <row r="66" spans="1:4" ht="15.75">
      <c r="A66" s="152"/>
      <c r="B66" s="152"/>
      <c r="C66" s="152"/>
      <c r="D66" s="152"/>
    </row>
    <row r="67" spans="1:4" ht="78.75">
      <c r="A67" s="168" t="s">
        <v>838</v>
      </c>
      <c r="B67" s="169" t="s">
        <v>839</v>
      </c>
      <c r="C67" s="169" t="s">
        <v>919</v>
      </c>
      <c r="D67" s="169" t="s">
        <v>920</v>
      </c>
    </row>
    <row r="68" spans="1:4" ht="31.5">
      <c r="A68" s="170"/>
      <c r="B68" s="171"/>
      <c r="C68" s="171" t="s">
        <v>921</v>
      </c>
      <c r="D68" s="171" t="s">
        <v>922</v>
      </c>
    </row>
    <row r="69" spans="1:4" ht="15.75">
      <c r="A69" s="172"/>
      <c r="B69" s="173"/>
      <c r="C69" s="174"/>
      <c r="D69" s="174"/>
    </row>
    <row r="70" spans="1:4" ht="15.75">
      <c r="A70" s="162" t="s">
        <v>1267</v>
      </c>
      <c r="B70" s="175" t="s">
        <v>1268</v>
      </c>
      <c r="C70" s="152"/>
      <c r="D70" s="152"/>
    </row>
  </sheetData>
  <mergeCells count="48">
    <mergeCell ref="A1:D1"/>
    <mergeCell ref="C4:D4"/>
    <mergeCell ref="C5:D5"/>
    <mergeCell ref="C6:D6"/>
    <mergeCell ref="C7:D7"/>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57:D57"/>
    <mergeCell ref="C58:D58"/>
    <mergeCell ref="C64:D64"/>
    <mergeCell ref="C65:D65"/>
    <mergeCell ref="C59:D59"/>
    <mergeCell ref="C60:D60"/>
    <mergeCell ref="C61:D61"/>
    <mergeCell ref="C62:D62"/>
    <mergeCell ref="C63:D63"/>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C49"/>
  <sheetViews>
    <sheetView view="pageBreakPreview" zoomScale="115" zoomScaleNormal="85" zoomScaleSheetLayoutView="115" workbookViewId="0">
      <selection sqref="A1:C1"/>
    </sheetView>
  </sheetViews>
  <sheetFormatPr defaultRowHeight="15.75"/>
  <cols>
    <col min="1" max="1" width="3.5703125" style="7" customWidth="1"/>
    <col min="2" max="2" width="71.85546875" style="7" customWidth="1"/>
    <col min="3" max="3" width="16.85546875" style="273" customWidth="1"/>
  </cols>
  <sheetData>
    <row r="1" spans="1:3" ht="16.5">
      <c r="A1" s="426" t="s">
        <v>647</v>
      </c>
      <c r="B1" s="426"/>
      <c r="C1" s="426"/>
    </row>
    <row r="2" spans="1:3" ht="16.5">
      <c r="A2" s="426" t="s">
        <v>1378</v>
      </c>
      <c r="B2" s="426"/>
      <c r="C2" s="426"/>
    </row>
    <row r="3" spans="1:3" ht="16.5">
      <c r="A3" s="427" t="s">
        <v>786</v>
      </c>
      <c r="B3" s="427"/>
      <c r="C3" s="427"/>
    </row>
    <row r="5" spans="1:3">
      <c r="A5" s="422" t="s">
        <v>1371</v>
      </c>
      <c r="B5" s="422"/>
      <c r="C5" s="422"/>
    </row>
    <row r="6" spans="1:3">
      <c r="A6" s="263" t="s">
        <v>1566</v>
      </c>
      <c r="B6" s="264"/>
      <c r="C6" s="272"/>
    </row>
    <row r="7" spans="1:3">
      <c r="A7" s="265" t="s">
        <v>1568</v>
      </c>
      <c r="B7" s="266"/>
      <c r="C7" s="274"/>
    </row>
    <row r="8" spans="1:3" ht="15">
      <c r="A8" s="267">
        <v>1</v>
      </c>
      <c r="B8" s="268" t="s">
        <v>1447</v>
      </c>
      <c r="C8" s="314" t="s">
        <v>1575</v>
      </c>
    </row>
    <row r="9" spans="1:3">
      <c r="A9" s="269"/>
      <c r="B9" s="270"/>
      <c r="C9" s="275"/>
    </row>
    <row r="10" spans="1:3">
      <c r="A10" s="269"/>
      <c r="B10" s="271" t="s">
        <v>843</v>
      </c>
      <c r="C10" s="276"/>
    </row>
    <row r="11" spans="1:3">
      <c r="A11" s="269"/>
      <c r="B11" s="271" t="s">
        <v>1563</v>
      </c>
      <c r="C11" s="276"/>
    </row>
    <row r="12" spans="1:3">
      <c r="A12" s="269"/>
      <c r="B12" s="271" t="s">
        <v>860</v>
      </c>
      <c r="C12" s="276"/>
    </row>
    <row r="13" spans="1:3">
      <c r="A13" s="269"/>
      <c r="B13" s="271" t="s">
        <v>1564</v>
      </c>
      <c r="C13" s="276"/>
    </row>
    <row r="14" spans="1:3">
      <c r="A14" s="269"/>
      <c r="B14" s="271" t="s">
        <v>1565</v>
      </c>
      <c r="C14" s="276"/>
    </row>
    <row r="15" spans="1:3">
      <c r="A15" s="269"/>
      <c r="B15" s="271" t="s">
        <v>861</v>
      </c>
      <c r="C15" s="276"/>
    </row>
    <row r="16" spans="1:3">
      <c r="A16" s="269"/>
      <c r="B16" s="271" t="s">
        <v>862</v>
      </c>
      <c r="C16" s="276"/>
    </row>
    <row r="17" spans="1:3">
      <c r="A17" s="269"/>
      <c r="B17" s="271" t="s">
        <v>863</v>
      </c>
      <c r="C17" s="276"/>
    </row>
    <row r="18" spans="1:3">
      <c r="A18" s="269"/>
      <c r="B18" s="271" t="s">
        <v>1576</v>
      </c>
      <c r="C18" s="276"/>
    </row>
    <row r="19" spans="1:3">
      <c r="A19" s="269"/>
      <c r="B19" s="271" t="s">
        <v>1577</v>
      </c>
      <c r="C19" s="276"/>
    </row>
    <row r="20" spans="1:3">
      <c r="A20" s="269"/>
      <c r="B20" s="271" t="s">
        <v>864</v>
      </c>
      <c r="C20" s="276"/>
    </row>
    <row r="21" spans="1:3">
      <c r="A21" s="269"/>
      <c r="B21" s="271" t="s">
        <v>865</v>
      </c>
      <c r="C21" s="276"/>
    </row>
    <row r="22" spans="1:3">
      <c r="A22" s="269"/>
      <c r="B22" s="271" t="s">
        <v>866</v>
      </c>
      <c r="C22" s="276"/>
    </row>
    <row r="23" spans="1:3">
      <c r="A23" s="269"/>
      <c r="B23" s="271" t="s">
        <v>1578</v>
      </c>
      <c r="C23" s="276"/>
    </row>
    <row r="25" spans="1:3">
      <c r="A25" s="423" t="s">
        <v>1579</v>
      </c>
      <c r="B25" s="424"/>
      <c r="C25" s="424"/>
    </row>
    <row r="26" spans="1:3">
      <c r="A26" s="41"/>
      <c r="B26" s="104" t="s">
        <v>631</v>
      </c>
      <c r="C26" s="276"/>
    </row>
    <row r="27" spans="1:3">
      <c r="A27" s="41"/>
      <c r="B27" s="104" t="s">
        <v>842</v>
      </c>
      <c r="C27" s="276"/>
    </row>
    <row r="28" spans="1:3" ht="16.5" thickBot="1">
      <c r="A28" s="305"/>
      <c r="B28" s="306" t="s">
        <v>843</v>
      </c>
      <c r="C28" s="307"/>
    </row>
    <row r="29" spans="1:3">
      <c r="A29" s="428" t="s">
        <v>1569</v>
      </c>
      <c r="B29" s="311" t="s">
        <v>844</v>
      </c>
      <c r="C29" s="308"/>
    </row>
    <row r="30" spans="1:3">
      <c r="A30" s="429"/>
      <c r="B30" s="312" t="s">
        <v>845</v>
      </c>
      <c r="C30" s="309"/>
    </row>
    <row r="31" spans="1:3">
      <c r="A31" s="429"/>
      <c r="B31" s="312" t="s">
        <v>846</v>
      </c>
      <c r="C31" s="309"/>
    </row>
    <row r="32" spans="1:3" ht="16.5" thickBot="1">
      <c r="A32" s="430"/>
      <c r="B32" s="313" t="s">
        <v>1394</v>
      </c>
      <c r="C32" s="310"/>
    </row>
    <row r="33" spans="1:3">
      <c r="A33" s="428" t="s">
        <v>1570</v>
      </c>
      <c r="B33" s="311" t="s">
        <v>844</v>
      </c>
      <c r="C33" s="308"/>
    </row>
    <row r="34" spans="1:3">
      <c r="A34" s="429"/>
      <c r="B34" s="312" t="s">
        <v>845</v>
      </c>
      <c r="C34" s="309"/>
    </row>
    <row r="35" spans="1:3">
      <c r="A35" s="429"/>
      <c r="B35" s="312" t="s">
        <v>846</v>
      </c>
      <c r="C35" s="309"/>
    </row>
    <row r="36" spans="1:3" ht="16.5" thickBot="1">
      <c r="A36" s="430"/>
      <c r="B36" s="313" t="s">
        <v>1394</v>
      </c>
      <c r="C36" s="310"/>
    </row>
    <row r="37" spans="1:3">
      <c r="A37" s="428" t="s">
        <v>1571</v>
      </c>
      <c r="B37" s="311" t="s">
        <v>844</v>
      </c>
      <c r="C37" s="308"/>
    </row>
    <row r="38" spans="1:3">
      <c r="A38" s="429"/>
      <c r="B38" s="312" t="s">
        <v>845</v>
      </c>
      <c r="C38" s="309"/>
    </row>
    <row r="39" spans="1:3">
      <c r="A39" s="429"/>
      <c r="B39" s="312" t="s">
        <v>846</v>
      </c>
      <c r="C39" s="309"/>
    </row>
    <row r="40" spans="1:3" ht="16.5" thickBot="1">
      <c r="A40" s="430"/>
      <c r="B40" s="313" t="s">
        <v>1394</v>
      </c>
      <c r="C40" s="310"/>
    </row>
    <row r="41" spans="1:3">
      <c r="A41" s="428" t="s">
        <v>1572</v>
      </c>
      <c r="B41" s="311" t="s">
        <v>844</v>
      </c>
      <c r="C41" s="308"/>
    </row>
    <row r="42" spans="1:3">
      <c r="A42" s="429"/>
      <c r="B42" s="312" t="s">
        <v>845</v>
      </c>
      <c r="C42" s="309"/>
    </row>
    <row r="43" spans="1:3">
      <c r="A43" s="429"/>
      <c r="B43" s="312" t="s">
        <v>846</v>
      </c>
      <c r="C43" s="309"/>
    </row>
    <row r="44" spans="1:3" ht="16.5" thickBot="1">
      <c r="A44" s="430"/>
      <c r="B44" s="313" t="s">
        <v>1394</v>
      </c>
      <c r="C44" s="310"/>
    </row>
    <row r="45" spans="1:3">
      <c r="A45" s="428" t="s">
        <v>1573</v>
      </c>
      <c r="B45" s="311" t="s">
        <v>844</v>
      </c>
      <c r="C45" s="308"/>
    </row>
    <row r="46" spans="1:3">
      <c r="A46" s="429"/>
      <c r="B46" s="312" t="s">
        <v>845</v>
      </c>
      <c r="C46" s="309"/>
    </row>
    <row r="47" spans="1:3">
      <c r="A47" s="429"/>
      <c r="B47" s="312" t="s">
        <v>846</v>
      </c>
      <c r="C47" s="309"/>
    </row>
    <row r="48" spans="1:3" ht="16.5" thickBot="1">
      <c r="A48" s="430"/>
      <c r="B48" s="313" t="s">
        <v>1394</v>
      </c>
      <c r="C48" s="310"/>
    </row>
    <row r="49" spans="1:3">
      <c r="A49" s="425" t="s">
        <v>1574</v>
      </c>
      <c r="B49" s="425"/>
      <c r="C49" s="425"/>
    </row>
  </sheetData>
  <mergeCells count="11">
    <mergeCell ref="A5:C5"/>
    <mergeCell ref="A25:C25"/>
    <mergeCell ref="A49:C49"/>
    <mergeCell ref="A1:C1"/>
    <mergeCell ref="A2:C2"/>
    <mergeCell ref="A3:C3"/>
    <mergeCell ref="A29:A32"/>
    <mergeCell ref="A33:A36"/>
    <mergeCell ref="A37:A40"/>
    <mergeCell ref="A41:A44"/>
    <mergeCell ref="A45:A48"/>
  </mergeCells>
  <pageMargins left="0.70866141732283472" right="0.70866141732283472" top="0.15748031496062992" bottom="0.15748031496062992" header="0.31496062992125984" footer="0.31496062992125984"/>
  <pageSetup scale="97"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E86"/>
  <sheetViews>
    <sheetView zoomScaleNormal="100" workbookViewId="0">
      <selection sqref="A1:D1"/>
    </sheetView>
  </sheetViews>
  <sheetFormatPr defaultRowHeight="15"/>
  <cols>
    <col min="2" max="2" width="55.85546875" style="59" customWidth="1"/>
    <col min="3" max="3" width="23" bestFit="1" customWidth="1"/>
    <col min="4" max="4" width="37.28515625" style="59" customWidth="1"/>
    <col min="5" max="5" width="47" customWidth="1"/>
  </cols>
  <sheetData>
    <row r="1" spans="1:5" ht="20.25">
      <c r="A1" s="366" t="s">
        <v>647</v>
      </c>
      <c r="B1" s="366"/>
      <c r="C1" s="366"/>
      <c r="D1" s="366"/>
    </row>
    <row r="2" spans="1:5" ht="20.25">
      <c r="A2" s="366" t="s">
        <v>1448</v>
      </c>
      <c r="B2" s="366"/>
      <c r="C2" s="366"/>
      <c r="D2" s="366"/>
    </row>
    <row r="3" spans="1:5" ht="15" customHeight="1">
      <c r="A3" s="431" t="s">
        <v>965</v>
      </c>
      <c r="B3" s="431"/>
      <c r="C3" s="431"/>
      <c r="D3" s="431"/>
    </row>
    <row r="4" spans="1:5" ht="33">
      <c r="A4" s="118" t="s">
        <v>262</v>
      </c>
      <c r="B4" s="118" t="s">
        <v>263</v>
      </c>
      <c r="C4" s="118" t="s">
        <v>264</v>
      </c>
      <c r="D4" s="63" t="s">
        <v>1430</v>
      </c>
    </row>
    <row r="5" spans="1:5">
      <c r="A5" s="119">
        <v>1</v>
      </c>
      <c r="B5" s="62" t="s">
        <v>1286</v>
      </c>
      <c r="C5" s="119"/>
      <c r="D5" s="62"/>
      <c r="E5" s="59"/>
    </row>
    <row r="6" spans="1:5">
      <c r="A6" s="120"/>
      <c r="B6" s="121" t="s">
        <v>870</v>
      </c>
      <c r="C6" s="120">
        <v>9001</v>
      </c>
      <c r="D6" s="121"/>
    </row>
    <row r="7" spans="1:5">
      <c r="A7" s="120"/>
      <c r="B7" s="121" t="s">
        <v>871</v>
      </c>
      <c r="C7" s="119">
        <v>9002</v>
      </c>
      <c r="D7" s="121"/>
    </row>
    <row r="8" spans="1:5">
      <c r="A8" s="120"/>
      <c r="B8" s="121" t="s">
        <v>872</v>
      </c>
      <c r="C8" s="120">
        <v>9003</v>
      </c>
      <c r="D8" s="121"/>
    </row>
    <row r="9" spans="1:5">
      <c r="A9" s="120"/>
      <c r="B9" s="121" t="s">
        <v>873</v>
      </c>
      <c r="C9" s="119">
        <v>9004</v>
      </c>
      <c r="D9" s="121"/>
    </row>
    <row r="10" spans="1:5">
      <c r="A10" s="120"/>
      <c r="B10" s="121" t="s">
        <v>874</v>
      </c>
      <c r="C10" s="120">
        <v>9005</v>
      </c>
      <c r="D10" s="121"/>
    </row>
    <row r="11" spans="1:5">
      <c r="A11" s="120"/>
      <c r="B11" s="121" t="s">
        <v>875</v>
      </c>
      <c r="C11" s="119">
        <v>9006</v>
      </c>
      <c r="D11" s="121"/>
    </row>
    <row r="12" spans="1:5">
      <c r="A12" s="120"/>
      <c r="B12" s="121" t="s">
        <v>964</v>
      </c>
      <c r="C12" s="119">
        <v>9007</v>
      </c>
      <c r="D12" s="121"/>
    </row>
    <row r="13" spans="1:5">
      <c r="A13" s="120"/>
      <c r="B13" s="121" t="s">
        <v>1288</v>
      </c>
      <c r="C13" s="122">
        <v>9009</v>
      </c>
      <c r="D13" s="121"/>
    </row>
    <row r="14" spans="1:5" ht="6.75" customHeight="1">
      <c r="A14" s="120"/>
      <c r="B14" s="121"/>
      <c r="C14" s="120"/>
      <c r="D14" s="121"/>
    </row>
    <row r="15" spans="1:5" ht="6.75" customHeight="1">
      <c r="A15" s="120"/>
      <c r="B15" s="121"/>
      <c r="C15" s="120"/>
      <c r="D15" s="121"/>
    </row>
    <row r="16" spans="1:5" ht="30">
      <c r="A16" s="119">
        <v>2</v>
      </c>
      <c r="B16" s="62" t="s">
        <v>877</v>
      </c>
      <c r="C16" s="120"/>
      <c r="D16" s="121"/>
      <c r="E16" s="59"/>
    </row>
    <row r="17" spans="1:4">
      <c r="A17" s="120"/>
      <c r="B17" s="121" t="s">
        <v>1289</v>
      </c>
      <c r="C17" s="120">
        <v>9011</v>
      </c>
      <c r="D17" s="121"/>
    </row>
    <row r="18" spans="1:4">
      <c r="A18" s="120"/>
      <c r="B18" s="121" t="s">
        <v>1290</v>
      </c>
      <c r="C18" s="120">
        <v>9012</v>
      </c>
      <c r="D18" s="121"/>
    </row>
    <row r="19" spans="1:4">
      <c r="A19" s="120"/>
      <c r="B19" s="121" t="s">
        <v>1291</v>
      </c>
      <c r="C19" s="120">
        <v>9013</v>
      </c>
      <c r="D19" s="121"/>
    </row>
    <row r="20" spans="1:4">
      <c r="A20" s="120"/>
      <c r="B20" s="121" t="s">
        <v>1292</v>
      </c>
      <c r="C20" s="120">
        <v>9014</v>
      </c>
      <c r="D20" s="121"/>
    </row>
    <row r="21" spans="1:4">
      <c r="A21" s="120"/>
      <c r="B21" s="121" t="s">
        <v>1293</v>
      </c>
      <c r="C21" s="120">
        <v>9015</v>
      </c>
      <c r="D21" s="121"/>
    </row>
    <row r="22" spans="1:4" ht="30">
      <c r="A22" s="120"/>
      <c r="B22" s="121" t="s">
        <v>1294</v>
      </c>
      <c r="C22" s="120">
        <v>9016</v>
      </c>
      <c r="D22" s="121" t="s">
        <v>887</v>
      </c>
    </row>
    <row r="23" spans="1:4" ht="30">
      <c r="A23" s="120"/>
      <c r="B23" s="121" t="s">
        <v>1326</v>
      </c>
      <c r="C23" s="123" t="s">
        <v>1325</v>
      </c>
      <c r="D23" s="121" t="s">
        <v>1297</v>
      </c>
    </row>
    <row r="24" spans="1:4" ht="30">
      <c r="A24" s="120"/>
      <c r="B24" s="121" t="s">
        <v>1295</v>
      </c>
      <c r="C24" s="120">
        <v>9018</v>
      </c>
      <c r="D24" s="121" t="s">
        <v>887</v>
      </c>
    </row>
    <row r="25" spans="1:4" ht="30">
      <c r="A25" s="120"/>
      <c r="B25" s="121" t="s">
        <v>1296</v>
      </c>
      <c r="C25" s="120">
        <v>9019</v>
      </c>
      <c r="D25" s="121" t="s">
        <v>887</v>
      </c>
    </row>
    <row r="26" spans="1:4">
      <c r="A26" s="120"/>
      <c r="B26" s="121"/>
      <c r="C26" s="120"/>
      <c r="D26" s="121"/>
    </row>
    <row r="27" spans="1:4">
      <c r="A27" s="119">
        <v>3</v>
      </c>
      <c r="B27" s="62" t="s">
        <v>878</v>
      </c>
      <c r="C27" s="120"/>
      <c r="D27" s="121"/>
    </row>
    <row r="28" spans="1:4">
      <c r="A28" s="120"/>
      <c r="B28" s="121" t="s">
        <v>1298</v>
      </c>
      <c r="C28" s="120">
        <v>9031</v>
      </c>
      <c r="D28" s="121"/>
    </row>
    <row r="29" spans="1:4">
      <c r="A29" s="120"/>
      <c r="B29" s="121" t="s">
        <v>1299</v>
      </c>
      <c r="C29" s="120">
        <v>9032</v>
      </c>
      <c r="D29" s="121"/>
    </row>
    <row r="30" spans="1:4">
      <c r="A30" s="120"/>
      <c r="B30" s="121" t="s">
        <v>1300</v>
      </c>
      <c r="C30" s="120">
        <v>9033</v>
      </c>
      <c r="D30" s="121"/>
    </row>
    <row r="31" spans="1:4">
      <c r="A31" s="120"/>
      <c r="B31" s="124" t="s">
        <v>1301</v>
      </c>
      <c r="C31" s="120">
        <v>9034</v>
      </c>
      <c r="D31" s="124" t="s">
        <v>1264</v>
      </c>
    </row>
    <row r="32" spans="1:4">
      <c r="A32" s="120"/>
      <c r="B32" s="124" t="s">
        <v>1302</v>
      </c>
      <c r="C32" s="120">
        <v>9035</v>
      </c>
      <c r="D32" s="124"/>
    </row>
    <row r="33" spans="1:4">
      <c r="A33" s="120"/>
      <c r="B33" s="124" t="s">
        <v>1303</v>
      </c>
      <c r="C33" s="120">
        <v>9036</v>
      </c>
      <c r="D33" s="124" t="s">
        <v>1264</v>
      </c>
    </row>
    <row r="34" spans="1:4">
      <c r="A34" s="120"/>
      <c r="B34" s="124" t="s">
        <v>1304</v>
      </c>
      <c r="C34" s="120">
        <v>9037</v>
      </c>
      <c r="D34" s="124" t="s">
        <v>1265</v>
      </c>
    </row>
    <row r="35" spans="1:4">
      <c r="A35" s="120"/>
      <c r="B35" s="124" t="s">
        <v>1305</v>
      </c>
      <c r="C35" s="120">
        <v>9038</v>
      </c>
      <c r="D35" s="124" t="s">
        <v>1266</v>
      </c>
    </row>
    <row r="36" spans="1:4">
      <c r="A36" s="120"/>
      <c r="B36" s="121"/>
      <c r="C36" s="120"/>
      <c r="D36" s="121"/>
    </row>
    <row r="37" spans="1:4">
      <c r="A37" s="119">
        <v>4</v>
      </c>
      <c r="B37" s="62" t="s">
        <v>926</v>
      </c>
      <c r="C37" s="120"/>
      <c r="D37" s="121"/>
    </row>
    <row r="38" spans="1:4">
      <c r="A38" s="120"/>
      <c r="B38" s="121" t="s">
        <v>1306</v>
      </c>
      <c r="C38" s="120">
        <v>9039</v>
      </c>
      <c r="D38" s="121"/>
    </row>
    <row r="39" spans="1:4">
      <c r="A39" s="120"/>
      <c r="B39" s="121" t="s">
        <v>1307</v>
      </c>
      <c r="C39" s="120">
        <v>9040</v>
      </c>
      <c r="D39" s="121"/>
    </row>
    <row r="40" spans="1:4">
      <c r="A40" s="120"/>
      <c r="B40" s="121"/>
      <c r="C40" s="120"/>
      <c r="D40" s="121"/>
    </row>
    <row r="41" spans="1:4">
      <c r="A41" s="119">
        <v>5</v>
      </c>
      <c r="B41" s="62" t="s">
        <v>927</v>
      </c>
      <c r="C41" s="120"/>
      <c r="D41" s="121"/>
    </row>
    <row r="42" spans="1:4" ht="30">
      <c r="A42" s="120"/>
      <c r="B42" s="121" t="s">
        <v>1308</v>
      </c>
      <c r="C42" s="120">
        <v>9041</v>
      </c>
      <c r="D42" s="121" t="s">
        <v>1359</v>
      </c>
    </row>
    <row r="43" spans="1:4" ht="30">
      <c r="A43" s="120"/>
      <c r="B43" s="121" t="s">
        <v>1309</v>
      </c>
      <c r="C43" s="120">
        <v>9042</v>
      </c>
      <c r="D43" s="121" t="s">
        <v>1360</v>
      </c>
    </row>
    <row r="44" spans="1:4" ht="30">
      <c r="A44" s="120"/>
      <c r="B44" s="121" t="s">
        <v>1310</v>
      </c>
      <c r="C44" s="120">
        <v>9043</v>
      </c>
      <c r="D44" s="121" t="s">
        <v>928</v>
      </c>
    </row>
    <row r="45" spans="1:4">
      <c r="A45" s="120"/>
      <c r="B45" s="121"/>
      <c r="C45" s="120"/>
      <c r="D45" s="121"/>
    </row>
    <row r="46" spans="1:4">
      <c r="A46" s="120">
        <v>6</v>
      </c>
      <c r="B46" s="62" t="s">
        <v>929</v>
      </c>
      <c r="C46" s="120"/>
      <c r="D46" s="121"/>
    </row>
    <row r="47" spans="1:4" ht="30">
      <c r="A47" s="120"/>
      <c r="B47" s="121" t="s">
        <v>1321</v>
      </c>
      <c r="C47" s="120">
        <v>9045</v>
      </c>
      <c r="D47" s="121" t="s">
        <v>1358</v>
      </c>
    </row>
    <row r="48" spans="1:4" ht="30">
      <c r="A48" s="120"/>
      <c r="B48" s="121" t="s">
        <v>1311</v>
      </c>
      <c r="C48" s="120">
        <v>9046</v>
      </c>
      <c r="D48" s="121" t="s">
        <v>1361</v>
      </c>
    </row>
    <row r="49" spans="1:4" ht="30">
      <c r="A49" s="120"/>
      <c r="B49" s="121" t="s">
        <v>1312</v>
      </c>
      <c r="C49" s="120">
        <v>9047</v>
      </c>
      <c r="D49" s="121" t="s">
        <v>1362</v>
      </c>
    </row>
    <row r="50" spans="1:4" ht="30">
      <c r="A50" s="120"/>
      <c r="B50" s="121" t="s">
        <v>1313</v>
      </c>
      <c r="C50" s="120">
        <v>9048</v>
      </c>
      <c r="D50" s="121" t="s">
        <v>1363</v>
      </c>
    </row>
    <row r="51" spans="1:4" ht="30">
      <c r="A51" s="120"/>
      <c r="B51" s="121" t="s">
        <v>1314</v>
      </c>
      <c r="C51" s="120">
        <v>9049</v>
      </c>
      <c r="D51" s="121" t="s">
        <v>1364</v>
      </c>
    </row>
    <row r="52" spans="1:4" ht="31.5">
      <c r="A52" s="120"/>
      <c r="B52" s="125" t="s">
        <v>1315</v>
      </c>
      <c r="C52" s="120">
        <v>9069</v>
      </c>
      <c r="D52" s="121"/>
    </row>
    <row r="53" spans="1:4" ht="15.75">
      <c r="A53" s="120"/>
      <c r="B53" s="125" t="s">
        <v>1316</v>
      </c>
      <c r="C53" s="120">
        <v>9070</v>
      </c>
      <c r="D53" s="121"/>
    </row>
    <row r="54" spans="1:4" ht="31.5">
      <c r="A54" s="120"/>
      <c r="B54" s="125" t="s">
        <v>1317</v>
      </c>
      <c r="C54" s="120">
        <v>9071</v>
      </c>
      <c r="D54" s="121"/>
    </row>
    <row r="55" spans="1:4" ht="47.25">
      <c r="A55" s="120"/>
      <c r="B55" s="125" t="s">
        <v>1318</v>
      </c>
      <c r="C55" s="120">
        <v>9072</v>
      </c>
      <c r="D55" s="121"/>
    </row>
    <row r="56" spans="1:4" ht="31.5">
      <c r="A56" s="120"/>
      <c r="B56" s="125" t="s">
        <v>1319</v>
      </c>
      <c r="C56" s="120">
        <v>9073</v>
      </c>
      <c r="D56" s="121"/>
    </row>
    <row r="57" spans="1:4" ht="47.25">
      <c r="A57" s="120"/>
      <c r="B57" s="125" t="s">
        <v>1320</v>
      </c>
      <c r="C57" s="120">
        <v>9074</v>
      </c>
      <c r="D57" s="121"/>
    </row>
    <row r="58" spans="1:4" ht="30">
      <c r="A58" s="119">
        <v>7</v>
      </c>
      <c r="B58" s="62" t="s">
        <v>930</v>
      </c>
      <c r="C58" s="120">
        <v>9050</v>
      </c>
      <c r="D58" s="121" t="s">
        <v>1365</v>
      </c>
    </row>
    <row r="59" spans="1:4">
      <c r="A59" s="49">
        <v>8</v>
      </c>
      <c r="B59" s="126" t="s">
        <v>963</v>
      </c>
      <c r="C59" s="120">
        <v>9051</v>
      </c>
      <c r="D59" s="113"/>
    </row>
    <row r="60" spans="1:4" ht="30">
      <c r="A60" s="49">
        <v>9</v>
      </c>
      <c r="B60" s="105" t="s">
        <v>1261</v>
      </c>
      <c r="C60" s="127">
        <v>9052</v>
      </c>
      <c r="D60" s="105" t="s">
        <v>1366</v>
      </c>
    </row>
    <row r="61" spans="1:4" ht="30">
      <c r="A61" s="49">
        <v>10</v>
      </c>
      <c r="B61" s="105" t="s">
        <v>1262</v>
      </c>
      <c r="C61" s="127">
        <v>9053</v>
      </c>
      <c r="D61" s="105" t="s">
        <v>1366</v>
      </c>
    </row>
    <row r="62" spans="1:4" ht="30">
      <c r="A62" s="49">
        <v>11</v>
      </c>
      <c r="B62" s="105" t="s">
        <v>1263</v>
      </c>
      <c r="C62" s="128">
        <v>9054</v>
      </c>
      <c r="D62" s="105" t="s">
        <v>1366</v>
      </c>
    </row>
    <row r="63" spans="1:4" ht="21.75" customHeight="1">
      <c r="A63" s="120">
        <v>12</v>
      </c>
      <c r="B63" s="121" t="s">
        <v>1083</v>
      </c>
      <c r="C63" s="129">
        <v>9055</v>
      </c>
      <c r="D63" s="113"/>
    </row>
    <row r="64" spans="1:4" ht="21.75" customHeight="1">
      <c r="A64" s="120">
        <f>1+A63</f>
        <v>13</v>
      </c>
      <c r="B64" s="121" t="s">
        <v>1084</v>
      </c>
      <c r="C64" s="129">
        <v>9056</v>
      </c>
      <c r="D64" s="113"/>
    </row>
    <row r="65" spans="1:4" ht="35.25" customHeight="1">
      <c r="A65" s="120">
        <f t="shared" ref="A65:A76" si="0">1+A64</f>
        <v>14</v>
      </c>
      <c r="B65" s="121" t="s">
        <v>1367</v>
      </c>
      <c r="C65" s="129">
        <v>9057</v>
      </c>
      <c r="D65" s="113"/>
    </row>
    <row r="66" spans="1:4" ht="21.75" customHeight="1">
      <c r="A66" s="120">
        <f t="shared" si="0"/>
        <v>15</v>
      </c>
      <c r="B66" s="121" t="s">
        <v>1085</v>
      </c>
      <c r="C66" s="129">
        <v>9058</v>
      </c>
      <c r="D66" s="113"/>
    </row>
    <row r="67" spans="1:4" ht="21.75" customHeight="1">
      <c r="A67" s="120">
        <f t="shared" si="0"/>
        <v>16</v>
      </c>
      <c r="B67" s="121" t="s">
        <v>1086</v>
      </c>
      <c r="C67" s="129">
        <v>9059</v>
      </c>
      <c r="D67" s="113"/>
    </row>
    <row r="68" spans="1:4" ht="21.75" customHeight="1">
      <c r="A68" s="120">
        <f t="shared" si="0"/>
        <v>17</v>
      </c>
      <c r="B68" s="121" t="s">
        <v>1087</v>
      </c>
      <c r="C68" s="129">
        <v>9060</v>
      </c>
      <c r="D68" s="113"/>
    </row>
    <row r="69" spans="1:4" ht="21.75" customHeight="1">
      <c r="A69" s="120">
        <f t="shared" si="0"/>
        <v>18</v>
      </c>
      <c r="B69" s="121" t="s">
        <v>1088</v>
      </c>
      <c r="C69" s="129">
        <v>9061</v>
      </c>
      <c r="D69" s="113"/>
    </row>
    <row r="70" spans="1:4" ht="21.75" customHeight="1">
      <c r="A70" s="120">
        <f t="shared" si="0"/>
        <v>19</v>
      </c>
      <c r="B70" s="121" t="s">
        <v>1089</v>
      </c>
      <c r="C70" s="129">
        <v>9062</v>
      </c>
      <c r="D70" s="113"/>
    </row>
    <row r="71" spans="1:4" ht="21.75" customHeight="1">
      <c r="A71" s="120">
        <f t="shared" si="0"/>
        <v>20</v>
      </c>
      <c r="B71" s="121" t="s">
        <v>1090</v>
      </c>
      <c r="C71" s="129">
        <v>9063</v>
      </c>
      <c r="D71" s="113"/>
    </row>
    <row r="72" spans="1:4" ht="21.75" customHeight="1">
      <c r="A72" s="120">
        <f t="shared" si="0"/>
        <v>21</v>
      </c>
      <c r="B72" s="121" t="s">
        <v>1322</v>
      </c>
      <c r="C72" s="129">
        <v>9064</v>
      </c>
      <c r="D72" s="113"/>
    </row>
    <row r="73" spans="1:4" ht="21.75" customHeight="1">
      <c r="A73" s="120">
        <f t="shared" si="0"/>
        <v>22</v>
      </c>
      <c r="B73" s="121" t="s">
        <v>1091</v>
      </c>
      <c r="C73" s="129">
        <v>9065</v>
      </c>
      <c r="D73" s="113"/>
    </row>
    <row r="74" spans="1:4" ht="21.75" customHeight="1">
      <c r="A74" s="120">
        <f t="shared" si="0"/>
        <v>23</v>
      </c>
      <c r="B74" s="121" t="s">
        <v>1092</v>
      </c>
      <c r="C74" s="129">
        <v>9066</v>
      </c>
      <c r="D74" s="113"/>
    </row>
    <row r="75" spans="1:4" ht="21.75" customHeight="1">
      <c r="A75" s="120">
        <f t="shared" si="0"/>
        <v>24</v>
      </c>
      <c r="B75" s="121" t="s">
        <v>1093</v>
      </c>
      <c r="C75" s="129">
        <v>9067</v>
      </c>
      <c r="D75" s="113"/>
    </row>
    <row r="76" spans="1:4" ht="28.5">
      <c r="A76" s="120">
        <f t="shared" si="0"/>
        <v>25</v>
      </c>
      <c r="B76" s="126" t="s">
        <v>1323</v>
      </c>
      <c r="C76" s="129">
        <v>9068</v>
      </c>
      <c r="D76" s="113"/>
    </row>
    <row r="79" spans="1:4">
      <c r="A79" s="432" t="s">
        <v>1464</v>
      </c>
      <c r="B79" s="432"/>
      <c r="C79" s="432"/>
      <c r="D79" s="432"/>
    </row>
    <row r="80" spans="1:4" ht="30">
      <c r="A80" s="49"/>
      <c r="B80" s="130" t="s">
        <v>966</v>
      </c>
      <c r="C80" s="49"/>
    </row>
    <row r="81" spans="1:3">
      <c r="A81" s="49">
        <v>1</v>
      </c>
      <c r="B81" s="131" t="s">
        <v>968</v>
      </c>
      <c r="C81" s="49"/>
    </row>
    <row r="82" spans="1:3" ht="30">
      <c r="A82" s="49">
        <v>1.1000000000000001</v>
      </c>
      <c r="B82" s="130" t="s">
        <v>967</v>
      </c>
      <c r="C82" s="49"/>
    </row>
    <row r="83" spans="1:3" ht="30">
      <c r="A83" s="49">
        <v>1.2</v>
      </c>
      <c r="B83" s="113" t="s">
        <v>969</v>
      </c>
      <c r="C83" s="49"/>
    </row>
    <row r="84" spans="1:3">
      <c r="A84" s="49">
        <v>1.3</v>
      </c>
      <c r="B84" s="113" t="s">
        <v>970</v>
      </c>
      <c r="C84" s="49"/>
    </row>
    <row r="85" spans="1:3">
      <c r="A85" s="49">
        <v>1.4</v>
      </c>
      <c r="B85" s="113" t="s">
        <v>971</v>
      </c>
      <c r="C85" s="49"/>
    </row>
    <row r="86" spans="1:3">
      <c r="A86" s="49">
        <v>1.5</v>
      </c>
      <c r="B86" s="113" t="s">
        <v>972</v>
      </c>
      <c r="C86" s="49"/>
    </row>
  </sheetData>
  <mergeCells count="4">
    <mergeCell ref="A1:D1"/>
    <mergeCell ref="A2:D2"/>
    <mergeCell ref="A3:D3"/>
    <mergeCell ref="A79:D79"/>
  </mergeCells>
  <pageMargins left="0.70866141732283472" right="0.70866141732283472" top="0.15748031496062992" bottom="0.15748031496062992" header="0.31496062992125984" footer="0.31496062992125984"/>
  <pageSetup scale="72"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F62"/>
  <sheetViews>
    <sheetView zoomScaleNormal="100" workbookViewId="0">
      <selection activeCell="C11" sqref="C11"/>
    </sheetView>
  </sheetViews>
  <sheetFormatPr defaultRowHeight="15"/>
  <cols>
    <col min="1" max="1" width="7.140625" bestFit="1" customWidth="1"/>
    <col min="2" max="2" width="45.140625" customWidth="1"/>
    <col min="3" max="5" width="16.7109375" style="107" customWidth="1"/>
    <col min="6" max="6" width="18.5703125" style="107" customWidth="1"/>
    <col min="7" max="7" width="18.5703125" customWidth="1"/>
  </cols>
  <sheetData>
    <row r="1" spans="1:6" ht="20.25">
      <c r="A1" s="366" t="s">
        <v>647</v>
      </c>
      <c r="B1" s="366"/>
      <c r="C1" s="366"/>
      <c r="D1" s="366"/>
      <c r="E1" s="366"/>
      <c r="F1" s="366"/>
    </row>
    <row r="2" spans="1:6" ht="20.25">
      <c r="A2" s="366" t="s">
        <v>1448</v>
      </c>
      <c r="B2" s="366"/>
      <c r="C2" s="366"/>
      <c r="D2" s="366"/>
      <c r="E2" s="366"/>
      <c r="F2" s="366"/>
    </row>
    <row r="3" spans="1:6" ht="15" customHeight="1">
      <c r="A3" s="437" t="s">
        <v>916</v>
      </c>
      <c r="B3" s="437"/>
      <c r="C3" s="437"/>
      <c r="D3" s="437"/>
      <c r="E3" s="437"/>
      <c r="F3" s="437"/>
    </row>
    <row r="4" spans="1:6">
      <c r="A4" s="75" t="s">
        <v>631</v>
      </c>
      <c r="B4" s="76" t="s">
        <v>888</v>
      </c>
      <c r="C4" s="75" t="s">
        <v>1269</v>
      </c>
      <c r="D4" s="75" t="s">
        <v>1437</v>
      </c>
      <c r="E4" s="75" t="s">
        <v>889</v>
      </c>
      <c r="F4" s="75" t="s">
        <v>890</v>
      </c>
    </row>
    <row r="5" spans="1:6">
      <c r="A5" s="60" t="s">
        <v>891</v>
      </c>
      <c r="B5" s="61" t="s">
        <v>1053</v>
      </c>
      <c r="C5" s="60"/>
      <c r="D5" s="60"/>
      <c r="E5" s="60" t="e">
        <f>+IF(C5&lt;1,(D5-C5)/C5*100*-1,(D5-C5)/C5*100)</f>
        <v>#DIV/0!</v>
      </c>
      <c r="F5" s="60"/>
    </row>
    <row r="6" spans="1:6" ht="25.5" customHeight="1">
      <c r="A6" s="60" t="s">
        <v>1327</v>
      </c>
      <c r="B6" s="61" t="s">
        <v>1328</v>
      </c>
      <c r="C6" s="60"/>
      <c r="D6" s="60"/>
      <c r="E6" s="60" t="e">
        <f>+IF(C6&lt;1,(D6-C6)/C6*100*-1,(D6-C6)/C6*100)</f>
        <v>#DIV/0!</v>
      </c>
      <c r="F6" s="60"/>
    </row>
    <row r="7" spans="1:6">
      <c r="A7" s="60" t="s">
        <v>892</v>
      </c>
      <c r="B7" s="61" t="s">
        <v>1054</v>
      </c>
      <c r="C7" s="60"/>
      <c r="D7" s="60"/>
      <c r="E7" s="60" t="e">
        <f t="shared" ref="E7:E17" si="0">+IF(C7&lt;1,(D7-C7)/C7*100*-1,(D7-C7)/C7*100)</f>
        <v>#DIV/0!</v>
      </c>
      <c r="F7" s="60"/>
    </row>
    <row r="8" spans="1:6">
      <c r="A8" s="60" t="s">
        <v>893</v>
      </c>
      <c r="B8" s="61" t="s">
        <v>1055</v>
      </c>
      <c r="C8" s="60"/>
      <c r="D8" s="60"/>
      <c r="E8" s="60" t="e">
        <f t="shared" si="0"/>
        <v>#DIV/0!</v>
      </c>
      <c r="F8" s="60"/>
    </row>
    <row r="9" spans="1:6">
      <c r="A9" s="60" t="s">
        <v>894</v>
      </c>
      <c r="B9" s="61" t="s">
        <v>1056</v>
      </c>
      <c r="C9" s="60"/>
      <c r="D9" s="60"/>
      <c r="E9" s="60" t="e">
        <f t="shared" si="0"/>
        <v>#DIV/0!</v>
      </c>
      <c r="F9" s="60"/>
    </row>
    <row r="10" spans="1:6">
      <c r="A10" s="60" t="s">
        <v>895</v>
      </c>
      <c r="B10" s="61" t="s">
        <v>1057</v>
      </c>
      <c r="C10" s="60"/>
      <c r="D10" s="60"/>
      <c r="E10" s="60" t="e">
        <f t="shared" si="0"/>
        <v>#DIV/0!</v>
      </c>
      <c r="F10" s="60"/>
    </row>
    <row r="11" spans="1:6">
      <c r="A11" s="60" t="s">
        <v>896</v>
      </c>
      <c r="B11" s="61" t="s">
        <v>1058</v>
      </c>
      <c r="C11" s="60"/>
      <c r="D11" s="60"/>
      <c r="E11" s="60" t="e">
        <f t="shared" si="0"/>
        <v>#DIV/0!</v>
      </c>
      <c r="F11" s="60"/>
    </row>
    <row r="12" spans="1:6">
      <c r="A12" s="60" t="s">
        <v>897</v>
      </c>
      <c r="B12" s="61" t="s">
        <v>1059</v>
      </c>
      <c r="C12" s="60"/>
      <c r="D12" s="60"/>
      <c r="E12" s="60" t="e">
        <f t="shared" si="0"/>
        <v>#DIV/0!</v>
      </c>
      <c r="F12" s="60"/>
    </row>
    <row r="13" spans="1:6" ht="25.5">
      <c r="A13" s="60" t="s">
        <v>898</v>
      </c>
      <c r="B13" s="61" t="s">
        <v>1060</v>
      </c>
      <c r="C13" s="60"/>
      <c r="D13" s="60"/>
      <c r="E13" s="60" t="e">
        <f t="shared" si="0"/>
        <v>#DIV/0!</v>
      </c>
      <c r="F13" s="60"/>
    </row>
    <row r="14" spans="1:6" ht="25.5">
      <c r="A14" s="60" t="s">
        <v>899</v>
      </c>
      <c r="B14" s="61" t="s">
        <v>1061</v>
      </c>
      <c r="C14" s="60"/>
      <c r="D14" s="60"/>
      <c r="E14" s="60" t="e">
        <f t="shared" si="0"/>
        <v>#DIV/0!</v>
      </c>
      <c r="F14" s="60"/>
    </row>
    <row r="15" spans="1:6">
      <c r="A15" s="60" t="s">
        <v>900</v>
      </c>
      <c r="B15" s="61" t="s">
        <v>1235</v>
      </c>
      <c r="C15" s="60"/>
      <c r="D15" s="60"/>
      <c r="E15" s="60" t="e">
        <f t="shared" si="0"/>
        <v>#DIV/0!</v>
      </c>
      <c r="F15" s="60"/>
    </row>
    <row r="16" spans="1:6" ht="25.5">
      <c r="A16" s="60"/>
      <c r="B16" s="61" t="s">
        <v>1236</v>
      </c>
      <c r="C16" s="60"/>
      <c r="D16" s="60"/>
      <c r="E16" s="60">
        <f>+D16-D15</f>
        <v>0</v>
      </c>
      <c r="F16" s="60" t="s">
        <v>1067</v>
      </c>
    </row>
    <row r="17" spans="1:6" ht="25.5">
      <c r="A17" s="60" t="s">
        <v>901</v>
      </c>
      <c r="B17" s="61" t="s">
        <v>1062</v>
      </c>
      <c r="C17" s="60"/>
      <c r="D17" s="60"/>
      <c r="E17" s="60" t="e">
        <f t="shared" si="0"/>
        <v>#DIV/0!</v>
      </c>
      <c r="F17" s="60"/>
    </row>
    <row r="18" spans="1:6" ht="25.5">
      <c r="A18" s="60">
        <v>12</v>
      </c>
      <c r="B18" s="61" t="s">
        <v>1063</v>
      </c>
      <c r="C18" s="60"/>
      <c r="D18" s="60"/>
      <c r="E18" s="60"/>
      <c r="F18" s="60"/>
    </row>
    <row r="19" spans="1:6">
      <c r="A19" s="60">
        <v>13</v>
      </c>
      <c r="B19" s="61" t="s">
        <v>902</v>
      </c>
      <c r="C19" s="438"/>
      <c r="D19" s="439"/>
      <c r="E19" s="439"/>
      <c r="F19" s="439"/>
    </row>
    <row r="20" spans="1:6" hidden="1">
      <c r="A20" s="450" t="s">
        <v>903</v>
      </c>
      <c r="B20" s="451"/>
      <c r="C20" s="451"/>
      <c r="D20" s="451"/>
      <c r="E20" s="451"/>
      <c r="F20" s="452"/>
    </row>
    <row r="21" spans="1:6" ht="25.5" hidden="1">
      <c r="A21" s="80">
        <v>14</v>
      </c>
      <c r="B21" s="61" t="s">
        <v>908</v>
      </c>
      <c r="C21" s="108"/>
      <c r="D21" s="108"/>
      <c r="E21" s="60" t="e">
        <f t="shared" ref="E21:E32" si="1">+IF(C21&lt;1,(D21-C21)/C21*100*-1,(D21-C21)/C21*100)</f>
        <v>#DIV/0!</v>
      </c>
      <c r="F21" s="108"/>
    </row>
    <row r="22" spans="1:6" ht="25.5" hidden="1">
      <c r="A22" s="80">
        <f>1+A21</f>
        <v>15</v>
      </c>
      <c r="B22" s="61" t="s">
        <v>909</v>
      </c>
      <c r="C22" s="108"/>
      <c r="D22" s="108"/>
      <c r="E22" s="60" t="e">
        <f t="shared" si="1"/>
        <v>#DIV/0!</v>
      </c>
      <c r="F22" s="108"/>
    </row>
    <row r="23" spans="1:6" ht="25.5" hidden="1">
      <c r="A23" s="80">
        <f t="shared" ref="A23:A32" si="2">1+A22</f>
        <v>16</v>
      </c>
      <c r="B23" s="61" t="s">
        <v>910</v>
      </c>
      <c r="C23" s="108"/>
      <c r="D23" s="108"/>
      <c r="E23" s="60" t="e">
        <f t="shared" si="1"/>
        <v>#DIV/0!</v>
      </c>
      <c r="F23" s="108"/>
    </row>
    <row r="24" spans="1:6" ht="25.5" hidden="1">
      <c r="A24" s="80">
        <f t="shared" si="2"/>
        <v>17</v>
      </c>
      <c r="B24" s="61" t="s">
        <v>911</v>
      </c>
      <c r="C24" s="108"/>
      <c r="D24" s="108"/>
      <c r="E24" s="60" t="e">
        <f t="shared" si="1"/>
        <v>#DIV/0!</v>
      </c>
      <c r="F24" s="108"/>
    </row>
    <row r="25" spans="1:6" ht="25.5" hidden="1">
      <c r="A25" s="80">
        <f t="shared" si="2"/>
        <v>18</v>
      </c>
      <c r="B25" s="61" t="s">
        <v>912</v>
      </c>
      <c r="C25" s="108"/>
      <c r="D25" s="108"/>
      <c r="E25" s="60" t="e">
        <f t="shared" si="1"/>
        <v>#DIV/0!</v>
      </c>
      <c r="F25" s="108"/>
    </row>
    <row r="26" spans="1:6" ht="25.5" hidden="1">
      <c r="A26" s="80">
        <f t="shared" si="2"/>
        <v>19</v>
      </c>
      <c r="B26" s="61" t="s">
        <v>913</v>
      </c>
      <c r="C26" s="108"/>
      <c r="D26" s="108"/>
      <c r="E26" s="60" t="e">
        <f t="shared" si="1"/>
        <v>#DIV/0!</v>
      </c>
      <c r="F26" s="108"/>
    </row>
    <row r="27" spans="1:6" ht="25.5" hidden="1">
      <c r="A27" s="80">
        <f t="shared" si="2"/>
        <v>20</v>
      </c>
      <c r="B27" s="61" t="s">
        <v>914</v>
      </c>
      <c r="C27" s="108"/>
      <c r="D27" s="108"/>
      <c r="E27" s="60" t="e">
        <f t="shared" si="1"/>
        <v>#DIV/0!</v>
      </c>
      <c r="F27" s="108"/>
    </row>
    <row r="28" spans="1:6" ht="25.5" hidden="1">
      <c r="A28" s="80">
        <f t="shared" si="2"/>
        <v>21</v>
      </c>
      <c r="B28" s="61" t="s">
        <v>915</v>
      </c>
      <c r="C28" s="108"/>
      <c r="D28" s="108"/>
      <c r="E28" s="60" t="e">
        <f t="shared" si="1"/>
        <v>#DIV/0!</v>
      </c>
      <c r="F28" s="108"/>
    </row>
    <row r="29" spans="1:6" hidden="1">
      <c r="A29" s="80">
        <f t="shared" si="2"/>
        <v>22</v>
      </c>
      <c r="B29" s="61" t="s">
        <v>904</v>
      </c>
      <c r="C29" s="108"/>
      <c r="D29" s="108"/>
      <c r="E29" s="60" t="e">
        <f t="shared" si="1"/>
        <v>#DIV/0!</v>
      </c>
      <c r="F29" s="108"/>
    </row>
    <row r="30" spans="1:6" ht="25.5" hidden="1">
      <c r="A30" s="80">
        <f t="shared" si="2"/>
        <v>23</v>
      </c>
      <c r="B30" s="61" t="s">
        <v>905</v>
      </c>
      <c r="C30" s="108"/>
      <c r="D30" s="108"/>
      <c r="E30" s="60" t="e">
        <f t="shared" si="1"/>
        <v>#DIV/0!</v>
      </c>
      <c r="F30" s="108"/>
    </row>
    <row r="31" spans="1:6" hidden="1">
      <c r="A31" s="80">
        <f t="shared" si="2"/>
        <v>24</v>
      </c>
      <c r="B31" s="61" t="s">
        <v>906</v>
      </c>
      <c r="C31" s="108"/>
      <c r="D31" s="108"/>
      <c r="E31" s="60" t="e">
        <f t="shared" si="1"/>
        <v>#DIV/0!</v>
      </c>
      <c r="F31" s="108"/>
    </row>
    <row r="32" spans="1:6" hidden="1">
      <c r="A32" s="80">
        <f t="shared" si="2"/>
        <v>25</v>
      </c>
      <c r="B32" s="61" t="s">
        <v>907</v>
      </c>
      <c r="C32" s="108"/>
      <c r="D32" s="108"/>
      <c r="E32" s="60" t="e">
        <f t="shared" si="1"/>
        <v>#DIV/0!</v>
      </c>
      <c r="F32" s="108"/>
    </row>
    <row r="33" spans="1:6">
      <c r="A33" s="80"/>
      <c r="B33" s="132"/>
      <c r="C33" s="108"/>
      <c r="D33" s="108"/>
      <c r="E33" s="60"/>
      <c r="F33" s="108"/>
    </row>
    <row r="34" spans="1:6" ht="25.5">
      <c r="A34" s="440">
        <v>14</v>
      </c>
      <c r="B34" s="447" t="s">
        <v>981</v>
      </c>
      <c r="C34" s="109" t="s">
        <v>982</v>
      </c>
      <c r="D34" s="109" t="s">
        <v>984</v>
      </c>
      <c r="E34" s="109" t="s">
        <v>985</v>
      </c>
      <c r="F34" s="110" t="s">
        <v>890</v>
      </c>
    </row>
    <row r="35" spans="1:6">
      <c r="A35" s="440"/>
      <c r="B35" s="448"/>
      <c r="C35" s="441" t="s">
        <v>983</v>
      </c>
      <c r="D35" s="442"/>
      <c r="E35" s="442"/>
      <c r="F35" s="443"/>
    </row>
    <row r="36" spans="1:6">
      <c r="A36" s="440"/>
      <c r="B36" s="448"/>
      <c r="C36" s="108"/>
      <c r="D36" s="108"/>
      <c r="E36" s="108"/>
      <c r="F36" s="108"/>
    </row>
    <row r="37" spans="1:6">
      <c r="A37" s="440"/>
      <c r="B37" s="448"/>
      <c r="C37" s="444" t="s">
        <v>986</v>
      </c>
      <c r="D37" s="445"/>
      <c r="E37" s="445"/>
      <c r="F37" s="446"/>
    </row>
    <row r="38" spans="1:6">
      <c r="A38" s="440"/>
      <c r="B38" s="449"/>
      <c r="C38" s="108"/>
      <c r="D38" s="108"/>
      <c r="E38" s="108"/>
      <c r="F38" s="108"/>
    </row>
    <row r="39" spans="1:6" ht="25.5">
      <c r="A39" s="60">
        <v>15</v>
      </c>
      <c r="B39" s="61" t="s">
        <v>1064</v>
      </c>
      <c r="C39" s="436"/>
      <c r="D39" s="436"/>
      <c r="E39" s="436"/>
      <c r="F39" s="436"/>
    </row>
    <row r="40" spans="1:6" ht="25.5">
      <c r="A40" s="60">
        <v>16</v>
      </c>
      <c r="B40" s="61" t="s">
        <v>1065</v>
      </c>
      <c r="C40" s="436"/>
      <c r="D40" s="436"/>
      <c r="E40" s="436"/>
      <c r="F40" s="436"/>
    </row>
    <row r="41" spans="1:6" ht="25.5">
      <c r="A41" s="60" t="s">
        <v>1339</v>
      </c>
      <c r="B41" s="61" t="s">
        <v>1340</v>
      </c>
      <c r="C41" s="453"/>
      <c r="D41" s="454"/>
      <c r="E41" s="454"/>
      <c r="F41" s="455"/>
    </row>
    <row r="42" spans="1:6" ht="25.5">
      <c r="A42" s="60">
        <v>17</v>
      </c>
      <c r="B42" s="61"/>
      <c r="C42" s="110" t="s">
        <v>1242</v>
      </c>
      <c r="D42" s="109" t="s">
        <v>1243</v>
      </c>
      <c r="E42" s="110" t="s">
        <v>1110</v>
      </c>
      <c r="F42" s="110" t="s">
        <v>890</v>
      </c>
    </row>
    <row r="43" spans="1:6">
      <c r="A43" s="81"/>
      <c r="B43" s="82" t="s">
        <v>1237</v>
      </c>
      <c r="C43" s="109"/>
      <c r="D43" s="108"/>
      <c r="E43" s="108"/>
      <c r="F43" s="108"/>
    </row>
    <row r="44" spans="1:6">
      <c r="A44" s="81"/>
      <c r="B44" s="61" t="s">
        <v>1238</v>
      </c>
      <c r="C44" s="109"/>
      <c r="D44" s="108"/>
      <c r="E44" s="108"/>
      <c r="F44" s="108"/>
    </row>
    <row r="45" spans="1:6">
      <c r="A45" s="81"/>
      <c r="B45" s="61" t="s">
        <v>1239</v>
      </c>
      <c r="C45" s="108"/>
      <c r="D45" s="108"/>
      <c r="E45" s="108"/>
      <c r="F45" s="108"/>
    </row>
    <row r="46" spans="1:6">
      <c r="A46" s="81"/>
      <c r="B46" s="61" t="s">
        <v>1240</v>
      </c>
      <c r="C46" s="108"/>
      <c r="D46" s="108"/>
      <c r="E46" s="108"/>
      <c r="F46" s="108"/>
    </row>
    <row r="47" spans="1:6">
      <c r="A47" s="81"/>
      <c r="B47" s="61" t="s">
        <v>1241</v>
      </c>
      <c r="C47" s="108"/>
      <c r="D47" s="108"/>
      <c r="E47" s="108"/>
      <c r="F47" s="108"/>
    </row>
    <row r="48" spans="1:6" ht="14.45" customHeight="1">
      <c r="A48" s="80">
        <v>18</v>
      </c>
      <c r="B48" s="100" t="s">
        <v>1244</v>
      </c>
      <c r="C48" s="108"/>
      <c r="D48" s="109" t="s">
        <v>1109</v>
      </c>
      <c r="E48" s="109"/>
      <c r="F48" s="109"/>
    </row>
    <row r="49" spans="1:6" ht="29.1" customHeight="1">
      <c r="A49" s="80"/>
      <c r="B49" s="61" t="s">
        <v>1245</v>
      </c>
      <c r="C49" s="108"/>
      <c r="D49" s="108"/>
      <c r="E49" s="108"/>
      <c r="F49" s="433"/>
    </row>
    <row r="50" spans="1:6">
      <c r="A50" s="80"/>
      <c r="B50" s="61" t="s">
        <v>1246</v>
      </c>
      <c r="C50" s="108"/>
      <c r="D50" s="108"/>
      <c r="E50" s="108"/>
      <c r="F50" s="434"/>
    </row>
    <row r="51" spans="1:6">
      <c r="A51" s="80"/>
      <c r="B51" s="61" t="s">
        <v>1247</v>
      </c>
      <c r="C51" s="108"/>
      <c r="D51" s="108"/>
      <c r="E51" s="108"/>
      <c r="F51" s="435"/>
    </row>
    <row r="52" spans="1:6">
      <c r="A52" s="80">
        <v>19</v>
      </c>
      <c r="B52" s="100" t="s">
        <v>1248</v>
      </c>
      <c r="C52" s="109"/>
      <c r="D52" s="109" t="s">
        <v>1109</v>
      </c>
      <c r="E52" s="108"/>
      <c r="F52" s="108"/>
    </row>
    <row r="53" spans="1:6">
      <c r="A53" s="81"/>
      <c r="B53" s="61" t="s">
        <v>1249</v>
      </c>
      <c r="C53" s="108"/>
      <c r="D53" s="108"/>
      <c r="E53" s="108"/>
      <c r="F53" s="436"/>
    </row>
    <row r="54" spans="1:6">
      <c r="A54" s="81"/>
      <c r="B54" s="61" t="s">
        <v>1250</v>
      </c>
      <c r="C54" s="112"/>
      <c r="D54" s="108"/>
      <c r="E54" s="108"/>
      <c r="F54" s="436"/>
    </row>
    <row r="55" spans="1:6">
      <c r="A55" s="81"/>
      <c r="B55" s="61" t="s">
        <v>1251</v>
      </c>
      <c r="C55" s="108"/>
      <c r="D55" s="108"/>
      <c r="E55" s="108"/>
      <c r="F55" s="436"/>
    </row>
    <row r="56" spans="1:6">
      <c r="A56" s="81">
        <v>20</v>
      </c>
      <c r="B56" s="100" t="s">
        <v>1287</v>
      </c>
      <c r="C56" s="108"/>
      <c r="D56" s="108"/>
      <c r="E56" s="108"/>
      <c r="F56" s="111"/>
    </row>
    <row r="57" spans="1:6">
      <c r="A57" s="146"/>
      <c r="B57" s="147"/>
      <c r="C57" s="148"/>
      <c r="D57" s="148"/>
      <c r="E57" s="148"/>
      <c r="F57" s="149"/>
    </row>
    <row r="58" spans="1:6" ht="38.25">
      <c r="A58" s="146">
        <v>21</v>
      </c>
      <c r="B58" s="100" t="s">
        <v>1397</v>
      </c>
      <c r="C58" s="108" t="s">
        <v>1396</v>
      </c>
      <c r="D58" s="108" t="s">
        <v>1395</v>
      </c>
      <c r="E58" s="108" t="s">
        <v>985</v>
      </c>
      <c r="F58" s="149"/>
    </row>
    <row r="59" spans="1:6" ht="33">
      <c r="A59" s="146"/>
      <c r="B59" s="10" t="s">
        <v>1075</v>
      </c>
      <c r="C59" s="108"/>
      <c r="D59" s="108"/>
      <c r="E59" s="108"/>
      <c r="F59" s="149"/>
    </row>
    <row r="60" spans="1:6" ht="33">
      <c r="A60" s="146"/>
      <c r="B60" s="10" t="s">
        <v>1076</v>
      </c>
      <c r="C60" s="108"/>
      <c r="D60" s="108"/>
      <c r="E60" s="108"/>
      <c r="F60" s="149"/>
    </row>
    <row r="61" spans="1:6">
      <c r="A61" s="146"/>
      <c r="B61" s="147"/>
      <c r="C61" s="148"/>
      <c r="D61" s="148"/>
      <c r="E61" s="148"/>
      <c r="F61" s="149"/>
    </row>
    <row r="62" spans="1:6">
      <c r="A62" s="70" t="s">
        <v>1094</v>
      </c>
      <c r="B62" s="70" t="s">
        <v>1252</v>
      </c>
      <c r="C62" s="106"/>
      <c r="D62" s="106"/>
      <c r="E62" s="106"/>
      <c r="F62" s="106"/>
    </row>
  </sheetData>
  <mergeCells count="14">
    <mergeCell ref="F49:F51"/>
    <mergeCell ref="F53:F55"/>
    <mergeCell ref="C39:F39"/>
    <mergeCell ref="C40:F40"/>
    <mergeCell ref="A1:F1"/>
    <mergeCell ref="A2:F2"/>
    <mergeCell ref="A3:F3"/>
    <mergeCell ref="C19:F19"/>
    <mergeCell ref="A34:A38"/>
    <mergeCell ref="C35:F35"/>
    <mergeCell ref="C37:F37"/>
    <mergeCell ref="B34:B38"/>
    <mergeCell ref="A20:F20"/>
    <mergeCell ref="C41:F41"/>
  </mergeCells>
  <pageMargins left="0.70866141732283472" right="0.70866141732283472" top="0.15748031496062992" bottom="0.15748031496062992" header="0.31496062992125984" footer="0.31496062992125984"/>
  <pageSetup scale="7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C686E5-21EC-4746-AC0D-2707157F3737}">
  <sheetPr codeName="Sheet6"/>
  <dimension ref="B2:D22"/>
  <sheetViews>
    <sheetView view="pageBreakPreview" zoomScale="115" zoomScaleNormal="100" zoomScaleSheetLayoutView="115" workbookViewId="0"/>
  </sheetViews>
  <sheetFormatPr defaultRowHeight="15"/>
  <cols>
    <col min="1" max="1" width="1.28515625" customWidth="1"/>
    <col min="3" max="3" width="26.5703125" customWidth="1"/>
    <col min="4" max="4" width="54.140625" customWidth="1"/>
  </cols>
  <sheetData>
    <row r="2" spans="2:4" ht="36">
      <c r="B2" s="330" t="s">
        <v>1516</v>
      </c>
    </row>
    <row r="3" spans="2:4" ht="36">
      <c r="B3" s="330"/>
    </row>
    <row r="4" spans="2:4">
      <c r="B4" t="s">
        <v>1517</v>
      </c>
    </row>
    <row r="5" spans="2:4" ht="31.5">
      <c r="B5" s="331" t="s">
        <v>1476</v>
      </c>
      <c r="C5" s="281" t="s">
        <v>1477</v>
      </c>
      <c r="D5" s="282" t="s">
        <v>1478</v>
      </c>
    </row>
    <row r="6" spans="2:4" ht="31.5">
      <c r="B6" s="332" t="s">
        <v>1479</v>
      </c>
      <c r="C6" s="207" t="s">
        <v>1480</v>
      </c>
      <c r="D6" s="208" t="s">
        <v>1481</v>
      </c>
    </row>
    <row r="7" spans="2:4" ht="47.25">
      <c r="B7" s="332" t="s">
        <v>1482</v>
      </c>
      <c r="C7" s="207" t="s">
        <v>1483</v>
      </c>
      <c r="D7" s="208" t="s">
        <v>1514</v>
      </c>
    </row>
    <row r="8" spans="2:4" ht="15.75">
      <c r="B8" s="332"/>
      <c r="C8" s="207" t="s">
        <v>1515</v>
      </c>
      <c r="D8" s="208" t="s">
        <v>1273</v>
      </c>
    </row>
    <row r="9" spans="2:4" ht="45">
      <c r="B9" s="333" t="s">
        <v>1484</v>
      </c>
      <c r="C9" s="209" t="s">
        <v>1485</v>
      </c>
      <c r="D9" s="210" t="s">
        <v>1486</v>
      </c>
    </row>
    <row r="10" spans="2:4" ht="30">
      <c r="B10" s="333" t="s">
        <v>1487</v>
      </c>
      <c r="C10" s="209" t="s">
        <v>1488</v>
      </c>
      <c r="D10" s="210" t="s">
        <v>1489</v>
      </c>
    </row>
    <row r="11" spans="2:4" ht="15.75">
      <c r="B11" s="332"/>
      <c r="C11" s="207" t="s">
        <v>1285</v>
      </c>
      <c r="D11" s="208" t="s">
        <v>1285</v>
      </c>
    </row>
    <row r="12" spans="2:4" ht="31.5">
      <c r="B12" s="332" t="s">
        <v>1490</v>
      </c>
      <c r="C12" s="207" t="s">
        <v>1491</v>
      </c>
      <c r="D12" s="208" t="s">
        <v>1492</v>
      </c>
    </row>
    <row r="13" spans="2:4" ht="30">
      <c r="B13" s="333" t="s">
        <v>1493</v>
      </c>
      <c r="C13" s="209" t="s">
        <v>1494</v>
      </c>
      <c r="D13" s="210" t="s">
        <v>1519</v>
      </c>
    </row>
    <row r="14" spans="2:4" ht="30">
      <c r="B14" s="333"/>
      <c r="C14" s="209" t="s">
        <v>1495</v>
      </c>
      <c r="D14" s="210" t="s">
        <v>1518</v>
      </c>
    </row>
    <row r="15" spans="2:4" ht="30">
      <c r="B15" s="333" t="s">
        <v>1496</v>
      </c>
      <c r="C15" s="209" t="s">
        <v>1497</v>
      </c>
      <c r="D15" s="210" t="s">
        <v>1498</v>
      </c>
    </row>
    <row r="16" spans="2:4" ht="30">
      <c r="B16" s="333" t="s">
        <v>1499</v>
      </c>
      <c r="C16" s="209" t="s">
        <v>1500</v>
      </c>
      <c r="D16" s="210" t="s">
        <v>1501</v>
      </c>
    </row>
    <row r="17" spans="2:4" ht="31.5" customHeight="1">
      <c r="B17" s="358" t="s">
        <v>1502</v>
      </c>
      <c r="C17" s="360" t="s">
        <v>1503</v>
      </c>
      <c r="D17" s="210" t="s">
        <v>1521</v>
      </c>
    </row>
    <row r="18" spans="2:4">
      <c r="B18" s="359"/>
      <c r="C18" s="361"/>
      <c r="D18" s="210" t="s">
        <v>1522</v>
      </c>
    </row>
    <row r="19" spans="2:4" ht="20.25" customHeight="1">
      <c r="B19" s="362" t="s">
        <v>1504</v>
      </c>
      <c r="C19" s="209" t="s">
        <v>1505</v>
      </c>
      <c r="D19" s="364" t="s">
        <v>1507</v>
      </c>
    </row>
    <row r="20" spans="2:4" ht="20.25" customHeight="1">
      <c r="B20" s="363"/>
      <c r="C20" s="209" t="s">
        <v>1506</v>
      </c>
      <c r="D20" s="365"/>
    </row>
    <row r="21" spans="2:4" ht="45">
      <c r="B21" s="333" t="s">
        <v>1508</v>
      </c>
      <c r="C21" s="209" t="s">
        <v>1509</v>
      </c>
      <c r="D21" s="210" t="s">
        <v>1510</v>
      </c>
    </row>
    <row r="22" spans="2:4">
      <c r="B22" s="334" t="s">
        <v>1511</v>
      </c>
      <c r="C22" s="335" t="s">
        <v>1512</v>
      </c>
      <c r="D22" s="336" t="s">
        <v>1513</v>
      </c>
    </row>
  </sheetData>
  <mergeCells count="4">
    <mergeCell ref="B17:B18"/>
    <mergeCell ref="C17:C18"/>
    <mergeCell ref="B19:B20"/>
    <mergeCell ref="D19:D20"/>
  </mergeCells>
  <hyperlinks>
    <hyperlink ref="B6:D6" location="'Profile Form I'!A1" display="Form I" xr:uid="{99C02452-BF10-4276-9FEB-E590430A1178}"/>
    <hyperlink ref="B7:D7" location="'Profile Form II'!A1" display="Form II" xr:uid="{0E315257-6FD3-421F-B6B3-F0A0DD221F72}"/>
    <hyperlink ref="B9:D9" location="'Part I '!A1" display="Part I" xr:uid="{D86904F9-0BA2-43FC-910F-1F68E789E20E}"/>
    <hyperlink ref="B10:D10" location="'Part II '!A1" display="Part II" xr:uid="{BB41BA7F-A1C4-4C48-B620-DB0F3FAF7AFF}"/>
    <hyperlink ref="C11:D11" location="'Audit Qualification report'!A1" display="Audit Qualifications" xr:uid="{C56E2A0B-3F54-433A-A40C-78208B321181}"/>
    <hyperlink ref="B12:D12" location="'Part III'!A1" display="Part III" xr:uid="{2F73537A-EA2F-476B-A541-BB59BFBD0DA5}"/>
    <hyperlink ref="B13:D13" location="'Part IV'!A1" display="Part IV " xr:uid="{07D7ED8C-962E-47E6-9BAB-4A6C2FEBC90A}"/>
    <hyperlink ref="B15:D15" location="'Part V'!Print_Area" display="Part V " xr:uid="{C0925744-36B3-4B6A-B30A-EB51F619A54D}"/>
    <hyperlink ref="B16:D16" location="'Part-VI '!A1" display="Part VI" xr:uid="{2A7102CC-5DCC-4717-B74D-75B237E417C2}"/>
    <hyperlink ref="D17" location="'Part VII CSR'!A1" display="CSR complaince data" xr:uid="{D55ECADF-6D4A-4732-B7BC-F0F096280828}"/>
    <hyperlink ref="D18" location="'PartVII-Other'!A1" display="Training, VRS, Mega and Major Projects" xr:uid="{45BC2BC4-E016-466E-BEDA-62C99AD4C1C4}"/>
    <hyperlink ref="B19:D20" location="'Part VIII '!Print_Area" display="Part VIII" xr:uid="{64D21D3B-2B68-4245-9E09-612B880898FE}"/>
    <hyperlink ref="B21:D21" location="'PART IX MOU information'!A1" display="Part IX" xr:uid="{94A0D58E-7A7B-48EF-AFE3-6A9F279CC88A}"/>
    <hyperlink ref="B22:D22" location="'Part X Reasons for variations'!A1" display="Part X " xr:uid="{FA3B6851-CD6E-4C21-A188-614C7CE4FA25}"/>
  </hyperlinks>
  <pageMargins left="0.7" right="0.7" top="1.33" bottom="0.75" header="0.3" footer="0.3"/>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D32"/>
  <sheetViews>
    <sheetView view="pageBreakPreview" topLeftCell="A16" zoomScale="115" zoomScaleNormal="85" zoomScaleSheetLayoutView="115" workbookViewId="0">
      <selection activeCell="A28" sqref="A28"/>
    </sheetView>
  </sheetViews>
  <sheetFormatPr defaultColWidth="9.140625" defaultRowHeight="15"/>
  <cols>
    <col min="1" max="1" width="12" customWidth="1"/>
    <col min="2" max="2" width="60.5703125" customWidth="1"/>
    <col min="3" max="3" width="49.85546875" customWidth="1"/>
    <col min="4" max="4" width="26.85546875" bestFit="1" customWidth="1"/>
  </cols>
  <sheetData>
    <row r="1" spans="1:4">
      <c r="A1" s="40" t="s">
        <v>650</v>
      </c>
      <c r="B1" s="40"/>
      <c r="C1" s="40"/>
    </row>
    <row r="2" spans="1:4" ht="20.25">
      <c r="A2" s="366" t="s">
        <v>647</v>
      </c>
      <c r="B2" s="366"/>
      <c r="C2" s="366"/>
    </row>
    <row r="3" spans="1:4" ht="20.25">
      <c r="A3" s="366" t="s">
        <v>1378</v>
      </c>
      <c r="B3" s="366"/>
      <c r="C3" s="366"/>
      <c r="D3" s="68"/>
    </row>
    <row r="4" spans="1:4" ht="19.5" customHeight="1">
      <c r="A4" s="367" t="s">
        <v>885</v>
      </c>
      <c r="B4" s="367"/>
      <c r="C4" s="367"/>
      <c r="D4" s="68"/>
    </row>
    <row r="5" spans="1:4" ht="20.25">
      <c r="A5" s="366" t="s">
        <v>651</v>
      </c>
      <c r="B5" s="366"/>
      <c r="C5" s="366"/>
      <c r="D5" s="68"/>
    </row>
    <row r="6" spans="1:4">
      <c r="A6" s="1"/>
      <c r="D6" s="87"/>
    </row>
    <row r="7" spans="1:4" ht="16.5">
      <c r="A7" s="283" t="s">
        <v>271</v>
      </c>
      <c r="B7" s="283" t="s">
        <v>326</v>
      </c>
      <c r="C7" s="283" t="s">
        <v>652</v>
      </c>
    </row>
    <row r="8" spans="1:4" ht="33">
      <c r="A8" s="3"/>
      <c r="B8" s="86" t="s">
        <v>1385</v>
      </c>
      <c r="C8" s="86" t="s">
        <v>1121</v>
      </c>
    </row>
    <row r="9" spans="1:4" ht="16.5">
      <c r="A9" s="4">
        <v>1.1000000000000001</v>
      </c>
      <c r="B9" s="56" t="s">
        <v>1068</v>
      </c>
      <c r="C9" s="54" t="s">
        <v>1095</v>
      </c>
    </row>
    <row r="10" spans="1:4" ht="16.5">
      <c r="A10" s="4">
        <v>1.2</v>
      </c>
      <c r="B10" s="56" t="s">
        <v>1069</v>
      </c>
      <c r="C10" s="54" t="s">
        <v>1095</v>
      </c>
    </row>
    <row r="11" spans="1:4" ht="16.5">
      <c r="A11" s="4">
        <f>0.1+A10</f>
        <v>1.3</v>
      </c>
      <c r="B11" s="56" t="s">
        <v>1070</v>
      </c>
      <c r="C11" s="54" t="s">
        <v>1095</v>
      </c>
    </row>
    <row r="12" spans="1:4" ht="16.5">
      <c r="A12" s="4">
        <f t="shared" ref="A12:A16" si="0">0.1+A11</f>
        <v>1.4000000000000001</v>
      </c>
      <c r="B12" s="56" t="s">
        <v>1387</v>
      </c>
      <c r="C12" s="54" t="s">
        <v>1095</v>
      </c>
    </row>
    <row r="13" spans="1:4" ht="49.5">
      <c r="A13" s="4">
        <v>1.5</v>
      </c>
      <c r="B13" s="56" t="s">
        <v>1253</v>
      </c>
      <c r="C13" s="54" t="s">
        <v>1122</v>
      </c>
    </row>
    <row r="14" spans="1:4" ht="16.5">
      <c r="A14" s="4">
        <v>1.6</v>
      </c>
      <c r="B14" s="56" t="s">
        <v>1071</v>
      </c>
      <c r="C14" s="54" t="s">
        <v>1095</v>
      </c>
    </row>
    <row r="15" spans="1:4" ht="16.5">
      <c r="A15" s="4">
        <f t="shared" si="0"/>
        <v>1.7000000000000002</v>
      </c>
      <c r="B15" s="56" t="s">
        <v>1072</v>
      </c>
      <c r="C15" s="54" t="s">
        <v>1095</v>
      </c>
    </row>
    <row r="16" spans="1:4" ht="16.5">
      <c r="A16" s="4">
        <f t="shared" si="0"/>
        <v>1.8000000000000003</v>
      </c>
      <c r="B16" s="56" t="s">
        <v>1073</v>
      </c>
      <c r="C16" s="54" t="s">
        <v>1095</v>
      </c>
    </row>
    <row r="17" spans="1:3" ht="16.5">
      <c r="A17" s="77">
        <v>1.9</v>
      </c>
      <c r="B17" s="56" t="s">
        <v>1386</v>
      </c>
      <c r="C17" s="54" t="s">
        <v>1095</v>
      </c>
    </row>
    <row r="18" spans="1:3" ht="49.5">
      <c r="A18" s="53">
        <v>1.1000000000000001</v>
      </c>
      <c r="B18" s="56" t="s">
        <v>1254</v>
      </c>
      <c r="C18" s="54" t="s">
        <v>1122</v>
      </c>
    </row>
    <row r="19" spans="1:3" ht="16.5">
      <c r="A19" s="53">
        <v>1.1100000000000001</v>
      </c>
      <c r="B19" s="56" t="s">
        <v>879</v>
      </c>
      <c r="C19" s="54" t="s">
        <v>1095</v>
      </c>
    </row>
    <row r="20" spans="1:3" ht="16.5">
      <c r="A20" s="53">
        <f t="shared" ref="A20:A22" si="1">0.01+A19</f>
        <v>1.1200000000000001</v>
      </c>
      <c r="B20" s="56" t="s">
        <v>880</v>
      </c>
      <c r="C20" s="54" t="s">
        <v>1095</v>
      </c>
    </row>
    <row r="21" spans="1:3" ht="16.5">
      <c r="A21" s="53">
        <f t="shared" si="1"/>
        <v>1.1300000000000001</v>
      </c>
      <c r="B21" s="56" t="s">
        <v>881</v>
      </c>
      <c r="C21" s="54" t="s">
        <v>1095</v>
      </c>
    </row>
    <row r="22" spans="1:3" ht="16.5">
      <c r="A22" s="53">
        <f t="shared" si="1"/>
        <v>1.1400000000000001</v>
      </c>
      <c r="B22" s="56" t="s">
        <v>882</v>
      </c>
      <c r="C22" s="54" t="s">
        <v>1095</v>
      </c>
    </row>
    <row r="23" spans="1:3" ht="33">
      <c r="A23" s="53">
        <v>1.1499999999999999</v>
      </c>
      <c r="B23" s="56" t="s">
        <v>1449</v>
      </c>
      <c r="C23" s="54" t="s">
        <v>1095</v>
      </c>
    </row>
    <row r="24" spans="1:3" ht="16.5">
      <c r="A24" s="133" t="s">
        <v>1373</v>
      </c>
      <c r="B24" s="134" t="s">
        <v>1374</v>
      </c>
      <c r="C24" s="54"/>
    </row>
    <row r="25" spans="1:3" ht="16.5">
      <c r="A25" s="53">
        <f>0.01+A23</f>
        <v>1.1599999999999999</v>
      </c>
      <c r="B25" s="56" t="s">
        <v>1123</v>
      </c>
      <c r="C25" s="54" t="s">
        <v>1095</v>
      </c>
    </row>
    <row r="26" spans="1:3" ht="16.5">
      <c r="A26" s="53">
        <v>1.17</v>
      </c>
      <c r="B26" s="56" t="s">
        <v>797</v>
      </c>
      <c r="C26" s="54" t="s">
        <v>1095</v>
      </c>
    </row>
    <row r="27" spans="1:3" ht="33">
      <c r="A27" s="53">
        <f>+A26+0.01</f>
        <v>1.18</v>
      </c>
      <c r="B27" s="56" t="s">
        <v>1450</v>
      </c>
      <c r="C27" s="54" t="s">
        <v>1095</v>
      </c>
    </row>
    <row r="28" spans="1:3" ht="16.5">
      <c r="A28" s="133" t="s">
        <v>1376</v>
      </c>
      <c r="B28" s="135" t="s">
        <v>1375</v>
      </c>
      <c r="C28" s="54"/>
    </row>
    <row r="29" spans="1:3" ht="36" customHeight="1">
      <c r="A29" s="53">
        <f t="shared" ref="A29" si="2">+A27+0.01</f>
        <v>1.19</v>
      </c>
      <c r="B29" s="56" t="s">
        <v>1124</v>
      </c>
      <c r="C29" s="4" t="s">
        <v>1095</v>
      </c>
    </row>
    <row r="30" spans="1:3" ht="16.5">
      <c r="A30" s="53">
        <v>1.2</v>
      </c>
      <c r="B30" s="56" t="s">
        <v>883</v>
      </c>
      <c r="C30" s="4" t="s">
        <v>1095</v>
      </c>
    </row>
    <row r="31" spans="1:3" ht="16.5">
      <c r="A31" s="5" t="s">
        <v>1377</v>
      </c>
    </row>
    <row r="32" spans="1:3" hidden="1">
      <c r="A32" s="69" t="s">
        <v>1074</v>
      </c>
    </row>
  </sheetData>
  <mergeCells count="4">
    <mergeCell ref="A2:C2"/>
    <mergeCell ref="A3:C3"/>
    <mergeCell ref="A4:C4"/>
    <mergeCell ref="A5:C5"/>
  </mergeCells>
  <pageMargins left="0.70866141732283472" right="0.59" top="0.15748031496062992" bottom="0.15748031496062992" header="0.31496062992125984" footer="0.31496062992125984"/>
  <pageSetup paperSize="9" scale="72" fitToHeight="0"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C63"/>
  <sheetViews>
    <sheetView view="pageBreakPreview" zoomScaleNormal="85" zoomScaleSheetLayoutView="100" workbookViewId="0"/>
  </sheetViews>
  <sheetFormatPr defaultRowHeight="15"/>
  <cols>
    <col min="1" max="1" width="12" customWidth="1"/>
    <col min="2" max="2" width="72" bestFit="1" customWidth="1"/>
    <col min="3" max="3" width="49.85546875" customWidth="1"/>
    <col min="4" max="4" width="9.140625" customWidth="1"/>
    <col min="5" max="5" width="73.7109375" bestFit="1" customWidth="1"/>
    <col min="6" max="7" width="22.5703125" customWidth="1"/>
  </cols>
  <sheetData>
    <row r="1" spans="1:3">
      <c r="A1" s="40" t="s">
        <v>650</v>
      </c>
      <c r="B1" s="40"/>
      <c r="C1" s="40"/>
    </row>
    <row r="2" spans="1:3" ht="20.25">
      <c r="A2" s="366" t="s">
        <v>647</v>
      </c>
      <c r="B2" s="366"/>
      <c r="C2" s="366"/>
    </row>
    <row r="3" spans="1:3" ht="20.25">
      <c r="A3" s="366" t="s">
        <v>1378</v>
      </c>
      <c r="B3" s="366"/>
      <c r="C3" s="366"/>
    </row>
    <row r="4" spans="1:3" ht="19.5" customHeight="1">
      <c r="A4" s="367" t="s">
        <v>886</v>
      </c>
      <c r="B4" s="367"/>
      <c r="C4" s="367"/>
    </row>
    <row r="5" spans="1:3" ht="20.25">
      <c r="A5" s="366" t="s">
        <v>651</v>
      </c>
      <c r="B5" s="366"/>
      <c r="C5" s="366"/>
    </row>
    <row r="6" spans="1:3">
      <c r="A6" s="1"/>
    </row>
    <row r="7" spans="1:3" ht="16.5">
      <c r="A7" s="284" t="s">
        <v>271</v>
      </c>
      <c r="B7" s="284" t="s">
        <v>326</v>
      </c>
      <c r="C7" s="284" t="s">
        <v>652</v>
      </c>
    </row>
    <row r="8" spans="1:3" ht="66">
      <c r="A8" s="285">
        <v>1.1000000000000001</v>
      </c>
      <c r="B8" s="286" t="s">
        <v>931</v>
      </c>
      <c r="C8" s="287" t="s">
        <v>1137</v>
      </c>
    </row>
    <row r="9" spans="1:3" ht="66">
      <c r="A9" s="285">
        <v>1.2</v>
      </c>
      <c r="B9" s="288" t="s">
        <v>932</v>
      </c>
      <c r="C9" s="287" t="s">
        <v>1270</v>
      </c>
    </row>
    <row r="10" spans="1:3" ht="49.5">
      <c r="A10" s="285">
        <f>+A9+0.1</f>
        <v>1.3</v>
      </c>
      <c r="B10" s="286" t="s">
        <v>918</v>
      </c>
      <c r="C10" s="285" t="s">
        <v>1132</v>
      </c>
    </row>
    <row r="11" spans="1:3" ht="16.5">
      <c r="A11" s="285">
        <f t="shared" ref="A11:A16" si="0">+A10+0.1</f>
        <v>1.4000000000000001</v>
      </c>
      <c r="B11" s="286" t="s">
        <v>917</v>
      </c>
      <c r="C11" s="285" t="s">
        <v>1125</v>
      </c>
    </row>
    <row r="12" spans="1:3" ht="16.5">
      <c r="A12" s="285">
        <f t="shared" si="0"/>
        <v>1.5000000000000002</v>
      </c>
      <c r="B12" s="286" t="s">
        <v>793</v>
      </c>
      <c r="C12" s="285" t="s">
        <v>1125</v>
      </c>
    </row>
    <row r="13" spans="1:3" ht="16.5">
      <c r="A13" s="285">
        <f t="shared" si="0"/>
        <v>1.6000000000000003</v>
      </c>
      <c r="B13" s="288" t="s">
        <v>794</v>
      </c>
      <c r="C13" s="285" t="s">
        <v>1125</v>
      </c>
    </row>
    <row r="14" spans="1:3" ht="16.5">
      <c r="A14" s="285">
        <f t="shared" si="0"/>
        <v>1.7000000000000004</v>
      </c>
      <c r="B14" s="286" t="s">
        <v>975</v>
      </c>
      <c r="C14" s="285" t="s">
        <v>1125</v>
      </c>
    </row>
    <row r="15" spans="1:3" ht="16.5">
      <c r="A15" s="285">
        <f t="shared" si="0"/>
        <v>1.8000000000000005</v>
      </c>
      <c r="B15" s="286" t="s">
        <v>653</v>
      </c>
      <c r="C15" s="285" t="s">
        <v>1125</v>
      </c>
    </row>
    <row r="16" spans="1:3" ht="16.5">
      <c r="A16" s="285">
        <f t="shared" si="0"/>
        <v>1.9000000000000006</v>
      </c>
      <c r="B16" s="286" t="s">
        <v>795</v>
      </c>
      <c r="C16" s="285" t="s">
        <v>1125</v>
      </c>
    </row>
    <row r="17" spans="1:3" ht="16.5">
      <c r="A17" s="289">
        <v>1.1000000000000001</v>
      </c>
      <c r="B17" s="288" t="s">
        <v>1077</v>
      </c>
      <c r="C17" s="285" t="s">
        <v>602</v>
      </c>
    </row>
    <row r="18" spans="1:3" ht="16.5">
      <c r="A18" s="289"/>
      <c r="B18" s="288" t="s">
        <v>1075</v>
      </c>
      <c r="C18" s="285" t="s">
        <v>1125</v>
      </c>
    </row>
    <row r="19" spans="1:3" ht="33">
      <c r="A19" s="289"/>
      <c r="B19" s="288" t="s">
        <v>1076</v>
      </c>
      <c r="C19" s="285" t="s">
        <v>1125</v>
      </c>
    </row>
    <row r="20" spans="1:3" ht="16.5">
      <c r="A20" s="289"/>
      <c r="B20" s="288" t="s">
        <v>1273</v>
      </c>
      <c r="C20" s="285" t="s">
        <v>1276</v>
      </c>
    </row>
    <row r="21" spans="1:3" ht="16.5">
      <c r="A21" s="289">
        <v>1.1100000000000001</v>
      </c>
      <c r="B21" s="288" t="s">
        <v>1078</v>
      </c>
      <c r="C21" s="285" t="s">
        <v>1125</v>
      </c>
    </row>
    <row r="22" spans="1:3" ht="33">
      <c r="A22" s="289">
        <v>1.1200000000000001</v>
      </c>
      <c r="B22" s="288" t="s">
        <v>976</v>
      </c>
      <c r="C22" s="285" t="s">
        <v>1125</v>
      </c>
    </row>
    <row r="23" spans="1:3" ht="16.5">
      <c r="A23" s="289">
        <f>+A22+0.01</f>
        <v>1.1300000000000001</v>
      </c>
      <c r="B23" s="288" t="s">
        <v>802</v>
      </c>
      <c r="C23" s="285" t="s">
        <v>1125</v>
      </c>
    </row>
    <row r="24" spans="1:3" ht="16.5">
      <c r="A24" s="289">
        <f>+A23+0.01</f>
        <v>1.1400000000000001</v>
      </c>
      <c r="B24" s="288" t="s">
        <v>1127</v>
      </c>
      <c r="C24" s="285" t="s">
        <v>1342</v>
      </c>
    </row>
    <row r="25" spans="1:3" ht="16.5">
      <c r="A25" s="289"/>
      <c r="B25" s="288" t="s">
        <v>1126</v>
      </c>
      <c r="C25" s="285"/>
    </row>
    <row r="26" spans="1:3" ht="33">
      <c r="A26" s="285" t="s">
        <v>1080</v>
      </c>
      <c r="B26" s="288" t="s">
        <v>1390</v>
      </c>
      <c r="C26" s="285" t="s">
        <v>1342</v>
      </c>
    </row>
    <row r="27" spans="1:3" ht="16.5">
      <c r="A27" s="285" t="s">
        <v>1081</v>
      </c>
      <c r="B27" s="288" t="s">
        <v>1129</v>
      </c>
      <c r="C27" s="285"/>
    </row>
    <row r="28" spans="1:3" ht="16.5">
      <c r="A28" s="285" t="s">
        <v>1082</v>
      </c>
      <c r="B28" s="288" t="s">
        <v>654</v>
      </c>
      <c r="C28" s="285" t="s">
        <v>1125</v>
      </c>
    </row>
    <row r="29" spans="1:3" ht="33">
      <c r="A29" s="285" t="s">
        <v>1128</v>
      </c>
      <c r="B29" s="286" t="s">
        <v>796</v>
      </c>
      <c r="C29" s="285"/>
    </row>
    <row r="30" spans="1:3" ht="16.5">
      <c r="A30" s="285">
        <v>1.1599999999999999</v>
      </c>
      <c r="B30" s="288" t="s">
        <v>655</v>
      </c>
      <c r="C30" s="285" t="s">
        <v>1125</v>
      </c>
    </row>
    <row r="31" spans="1:3" ht="16.5">
      <c r="A31" s="285"/>
      <c r="B31" s="288" t="s">
        <v>1271</v>
      </c>
      <c r="C31" s="285"/>
    </row>
    <row r="32" spans="1:3" ht="16.5">
      <c r="A32" s="285"/>
      <c r="B32" s="288" t="s">
        <v>823</v>
      </c>
      <c r="C32" s="285"/>
    </row>
    <row r="33" spans="1:3" ht="16.5">
      <c r="A33" s="285">
        <f>+A30+0.01</f>
        <v>1.17</v>
      </c>
      <c r="B33" s="288" t="s">
        <v>656</v>
      </c>
      <c r="C33" s="285" t="s">
        <v>1125</v>
      </c>
    </row>
    <row r="34" spans="1:3" ht="16.5">
      <c r="A34" s="285"/>
      <c r="B34" s="288" t="s">
        <v>1271</v>
      </c>
      <c r="C34" s="285"/>
    </row>
    <row r="35" spans="1:3" ht="16.5">
      <c r="A35" s="285"/>
      <c r="B35" s="288" t="s">
        <v>823</v>
      </c>
      <c r="C35" s="285"/>
    </row>
    <row r="36" spans="1:3" ht="16.5">
      <c r="A36" s="285">
        <f>+A33+0.01</f>
        <v>1.18</v>
      </c>
      <c r="B36" s="288" t="s">
        <v>657</v>
      </c>
      <c r="C36" s="285" t="s">
        <v>1272</v>
      </c>
    </row>
    <row r="37" spans="1:3" ht="16.5">
      <c r="A37" s="285">
        <v>1.19</v>
      </c>
      <c r="B37" s="288" t="s">
        <v>798</v>
      </c>
      <c r="C37" s="285" t="s">
        <v>722</v>
      </c>
    </row>
    <row r="38" spans="1:3" ht="16.5">
      <c r="A38" s="289">
        <f t="shared" ref="A38:A49" si="1">+A37+0.01</f>
        <v>1.2</v>
      </c>
      <c r="B38" s="288" t="s">
        <v>1336</v>
      </c>
      <c r="C38" s="285" t="s">
        <v>723</v>
      </c>
    </row>
    <row r="39" spans="1:3" ht="16.5">
      <c r="A39" s="289" t="s">
        <v>1337</v>
      </c>
      <c r="B39" s="288" t="s">
        <v>1338</v>
      </c>
      <c r="C39" s="285" t="s">
        <v>723</v>
      </c>
    </row>
    <row r="40" spans="1:3" ht="33">
      <c r="A40" s="285">
        <f>+A38+0.01</f>
        <v>1.21</v>
      </c>
      <c r="B40" s="288" t="s">
        <v>1424</v>
      </c>
      <c r="C40" s="285" t="s">
        <v>1097</v>
      </c>
    </row>
    <row r="41" spans="1:3" ht="33">
      <c r="A41" s="289">
        <v>1.22</v>
      </c>
      <c r="B41" s="288" t="s">
        <v>1425</v>
      </c>
      <c r="C41" s="285" t="s">
        <v>1097</v>
      </c>
    </row>
    <row r="42" spans="1:3" ht="33">
      <c r="A42" s="289">
        <v>1.23</v>
      </c>
      <c r="B42" s="288" t="s">
        <v>1426</v>
      </c>
      <c r="C42" s="285" t="s">
        <v>1097</v>
      </c>
    </row>
    <row r="43" spans="1:3" ht="33">
      <c r="A43" s="285">
        <f t="shared" si="1"/>
        <v>1.24</v>
      </c>
      <c r="B43" s="288" t="s">
        <v>977</v>
      </c>
      <c r="C43" s="285"/>
    </row>
    <row r="44" spans="1:3" ht="16.5">
      <c r="A44" s="285">
        <f t="shared" si="1"/>
        <v>1.25</v>
      </c>
      <c r="B44" s="286" t="s">
        <v>1079</v>
      </c>
      <c r="C44" s="285" t="s">
        <v>658</v>
      </c>
    </row>
    <row r="45" spans="1:3" ht="33.75" customHeight="1">
      <c r="A45" s="285">
        <f t="shared" si="1"/>
        <v>1.26</v>
      </c>
      <c r="B45" s="286" t="s">
        <v>659</v>
      </c>
      <c r="C45" s="285" t="s">
        <v>1427</v>
      </c>
    </row>
    <row r="46" spans="1:3" ht="18" customHeight="1">
      <c r="A46" s="285">
        <f t="shared" si="1"/>
        <v>1.27</v>
      </c>
      <c r="B46" s="288" t="s">
        <v>799</v>
      </c>
      <c r="C46" s="290" t="s">
        <v>723</v>
      </c>
    </row>
    <row r="47" spans="1:3" ht="32.25" customHeight="1">
      <c r="A47" s="285"/>
      <c r="B47" s="288" t="s">
        <v>1052</v>
      </c>
      <c r="C47" s="290" t="s">
        <v>1130</v>
      </c>
    </row>
    <row r="48" spans="1:3" ht="18" customHeight="1">
      <c r="A48" s="285">
        <f>+A46+0.01</f>
        <v>1.28</v>
      </c>
      <c r="B48" s="286" t="s">
        <v>1066</v>
      </c>
      <c r="C48" s="285" t="s">
        <v>1131</v>
      </c>
    </row>
    <row r="49" spans="1:3" ht="17.25" customHeight="1">
      <c r="A49" s="285">
        <f t="shared" si="1"/>
        <v>1.29</v>
      </c>
      <c r="B49" s="286" t="s">
        <v>660</v>
      </c>
      <c r="C49" s="285"/>
    </row>
    <row r="50" spans="1:3" s="58" customFormat="1" ht="33">
      <c r="A50" s="291">
        <v>1.3</v>
      </c>
      <c r="B50" s="288" t="s">
        <v>1048</v>
      </c>
      <c r="C50" s="290" t="s">
        <v>658</v>
      </c>
    </row>
    <row r="51" spans="1:3" s="58" customFormat="1" ht="16.5">
      <c r="A51" s="290"/>
      <c r="B51" s="288" t="s">
        <v>1049</v>
      </c>
      <c r="C51" s="290" t="s">
        <v>1096</v>
      </c>
    </row>
    <row r="52" spans="1:3" s="58" customFormat="1" ht="33">
      <c r="A52" s="290">
        <v>1.31</v>
      </c>
      <c r="B52" s="288" t="s">
        <v>1133</v>
      </c>
      <c r="C52" s="290" t="s">
        <v>1134</v>
      </c>
    </row>
    <row r="53" spans="1:3" s="58" customFormat="1" ht="49.5">
      <c r="A53" s="290">
        <v>1.32</v>
      </c>
      <c r="B53" s="288" t="s">
        <v>1135</v>
      </c>
      <c r="C53" s="290" t="s">
        <v>1136</v>
      </c>
    </row>
    <row r="54" spans="1:3" s="58" customFormat="1" ht="33">
      <c r="A54" s="290">
        <v>1.33</v>
      </c>
      <c r="B54" s="288" t="s">
        <v>1333</v>
      </c>
      <c r="C54" s="290" t="s">
        <v>658</v>
      </c>
    </row>
    <row r="55" spans="1:3" s="58" customFormat="1" ht="148.5">
      <c r="A55" s="290" t="s">
        <v>1329</v>
      </c>
      <c r="B55" s="288" t="s">
        <v>1334</v>
      </c>
      <c r="C55" s="292" t="s">
        <v>1332</v>
      </c>
    </row>
    <row r="56" spans="1:3" s="58" customFormat="1" ht="16.5">
      <c r="A56" s="290">
        <v>1.34</v>
      </c>
      <c r="B56" s="288" t="s">
        <v>1331</v>
      </c>
      <c r="C56" s="290" t="s">
        <v>658</v>
      </c>
    </row>
    <row r="57" spans="1:3" s="58" customFormat="1" ht="198">
      <c r="A57" s="290" t="s">
        <v>1343</v>
      </c>
      <c r="B57" s="288" t="s">
        <v>1330</v>
      </c>
      <c r="C57" s="292" t="s">
        <v>1335</v>
      </c>
    </row>
    <row r="58" spans="1:3" s="58" customFormat="1" ht="32.25" customHeight="1">
      <c r="A58" s="293">
        <v>1.35</v>
      </c>
      <c r="B58" s="348" t="s">
        <v>1452</v>
      </c>
      <c r="C58" s="348" t="s">
        <v>600</v>
      </c>
    </row>
    <row r="59" spans="1:3" s="58" customFormat="1" ht="16.5">
      <c r="A59" s="293"/>
      <c r="B59" s="348" t="s">
        <v>1451</v>
      </c>
      <c r="C59" s="348"/>
    </row>
    <row r="60" spans="1:3" s="58" customFormat="1" ht="32.25" customHeight="1">
      <c r="A60" s="293">
        <v>1.36</v>
      </c>
      <c r="B60" s="348" t="s">
        <v>1620</v>
      </c>
      <c r="C60" s="348" t="s">
        <v>658</v>
      </c>
    </row>
    <row r="61" spans="1:3" s="58" customFormat="1" ht="33">
      <c r="A61" s="293">
        <v>1.37</v>
      </c>
      <c r="B61" s="348" t="s">
        <v>1621</v>
      </c>
      <c r="C61" s="348" t="s">
        <v>658</v>
      </c>
    </row>
    <row r="62" spans="1:3" ht="55.5" customHeight="1">
      <c r="A62" s="369" t="s">
        <v>1523</v>
      </c>
      <c r="B62" s="369"/>
      <c r="C62" s="369"/>
    </row>
    <row r="63" spans="1:3" ht="36" customHeight="1">
      <c r="A63" s="368"/>
      <c r="B63" s="368"/>
      <c r="C63" s="368"/>
    </row>
  </sheetData>
  <mergeCells count="6">
    <mergeCell ref="A63:C63"/>
    <mergeCell ref="A2:C2"/>
    <mergeCell ref="A3:C3"/>
    <mergeCell ref="A5:C5"/>
    <mergeCell ref="A4:C4"/>
    <mergeCell ref="A62:C62"/>
  </mergeCells>
  <pageMargins left="0.70866141732283472" right="0.70866141732283472" top="0.31" bottom="0.32" header="0.31496062992125984" footer="0.22"/>
  <pageSetup scale="67" fitToHeight="0" orientation="portrait" horizontalDpi="4294967295" verticalDpi="4294967295" r:id="rId1"/>
  <rowBreaks count="1" manualBreakCount="1">
    <brk id="43" max="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E5B9A-0421-4DC3-B056-B2CC5D1A0DEC}">
  <sheetPr codeName="Sheet10">
    <pageSetUpPr fitToPage="1"/>
  </sheetPr>
  <dimension ref="A2:E33"/>
  <sheetViews>
    <sheetView view="pageBreakPreview" topLeftCell="A70" zoomScale="115" zoomScaleNormal="100" zoomScaleSheetLayoutView="115" workbookViewId="0">
      <selection activeCell="A70" sqref="A70"/>
    </sheetView>
  </sheetViews>
  <sheetFormatPr defaultRowHeight="15"/>
  <cols>
    <col min="1" max="1" width="6.42578125" customWidth="1"/>
    <col min="2" max="2" width="59.42578125" style="59" customWidth="1"/>
    <col min="3" max="3" width="18.140625" customWidth="1"/>
    <col min="4" max="4" width="23.85546875" bestFit="1" customWidth="1"/>
    <col min="5" max="5" width="23.140625" bestFit="1" customWidth="1"/>
    <col min="6" max="6" width="18.42578125" bestFit="1" customWidth="1"/>
  </cols>
  <sheetData>
    <row r="2" spans="1:5" ht="20.25">
      <c r="A2" s="366" t="s">
        <v>647</v>
      </c>
      <c r="B2" s="366"/>
      <c r="C2" s="366"/>
    </row>
    <row r="3" spans="1:5" ht="20.25">
      <c r="A3" s="366" t="s">
        <v>1378</v>
      </c>
      <c r="B3" s="366"/>
      <c r="C3" s="366"/>
    </row>
    <row r="4" spans="1:5" ht="20.25">
      <c r="A4" s="367" t="s">
        <v>886</v>
      </c>
      <c r="B4" s="367"/>
      <c r="C4" s="367"/>
    </row>
    <row r="6" spans="1:5">
      <c r="A6" s="43" t="s">
        <v>1428</v>
      </c>
      <c r="B6" s="102"/>
      <c r="C6" s="43"/>
      <c r="D6" s="43"/>
      <c r="E6" s="43"/>
    </row>
    <row r="7" spans="1:5">
      <c r="A7" s="294" t="s">
        <v>1353</v>
      </c>
      <c r="B7" s="295" t="s">
        <v>888</v>
      </c>
      <c r="C7" s="294" t="s">
        <v>1354</v>
      </c>
    </row>
    <row r="8" spans="1:5">
      <c r="A8" s="49">
        <v>1</v>
      </c>
      <c r="B8" s="113" t="s">
        <v>1429</v>
      </c>
      <c r="C8" s="49"/>
    </row>
    <row r="9" spans="1:5">
      <c r="A9" s="49">
        <v>2.1</v>
      </c>
      <c r="B9" s="113" t="s">
        <v>1345</v>
      </c>
      <c r="C9" s="49"/>
    </row>
    <row r="10" spans="1:5" ht="15.75">
      <c r="A10" s="178">
        <v>2.2000000000000002</v>
      </c>
      <c r="B10" s="179" t="s">
        <v>1453</v>
      </c>
      <c r="C10" s="180" t="s">
        <v>1454</v>
      </c>
    </row>
    <row r="11" spans="1:5">
      <c r="A11" s="49">
        <v>3</v>
      </c>
      <c r="B11" s="113" t="s">
        <v>1346</v>
      </c>
      <c r="C11" s="49"/>
    </row>
    <row r="12" spans="1:5">
      <c r="A12" s="49"/>
      <c r="B12" s="113" t="s">
        <v>1347</v>
      </c>
      <c r="C12" s="49"/>
    </row>
    <row r="13" spans="1:5" ht="45">
      <c r="A13" s="120">
        <v>4</v>
      </c>
      <c r="B13" s="113" t="s">
        <v>1348</v>
      </c>
      <c r="C13" s="49"/>
    </row>
    <row r="14" spans="1:5">
      <c r="A14" s="49">
        <v>5</v>
      </c>
      <c r="B14" s="113" t="s">
        <v>1349</v>
      </c>
      <c r="C14" s="49"/>
    </row>
    <row r="15" spans="1:5">
      <c r="A15" s="49">
        <v>6</v>
      </c>
      <c r="B15" s="113" t="s">
        <v>1274</v>
      </c>
      <c r="C15" s="49"/>
    </row>
    <row r="16" spans="1:5">
      <c r="A16" s="49">
        <v>7</v>
      </c>
      <c r="B16" s="113" t="s">
        <v>1350</v>
      </c>
      <c r="C16" s="49"/>
    </row>
    <row r="17" spans="1:3">
      <c r="A17" s="49">
        <v>8</v>
      </c>
      <c r="B17" s="113" t="s">
        <v>857</v>
      </c>
      <c r="C17" s="49"/>
    </row>
    <row r="18" spans="1:3">
      <c r="A18" s="49">
        <v>9</v>
      </c>
      <c r="B18" s="113" t="s">
        <v>815</v>
      </c>
      <c r="C18" s="49"/>
    </row>
    <row r="19" spans="1:3">
      <c r="A19" s="49">
        <v>10</v>
      </c>
      <c r="B19" s="113" t="s">
        <v>814</v>
      </c>
      <c r="C19" s="49"/>
    </row>
    <row r="20" spans="1:3">
      <c r="A20" s="114" t="s">
        <v>1351</v>
      </c>
      <c r="B20" s="113" t="s">
        <v>1352</v>
      </c>
      <c r="C20" s="49"/>
    </row>
    <row r="21" spans="1:3">
      <c r="A21" s="49">
        <v>12</v>
      </c>
      <c r="B21" s="113" t="s">
        <v>857</v>
      </c>
      <c r="C21" s="49"/>
    </row>
    <row r="22" spans="1:3">
      <c r="A22" s="49">
        <v>13</v>
      </c>
      <c r="B22" s="113" t="s">
        <v>815</v>
      </c>
      <c r="C22" s="49"/>
    </row>
    <row r="23" spans="1:3">
      <c r="A23" s="49">
        <v>14</v>
      </c>
      <c r="B23" s="113" t="s">
        <v>814</v>
      </c>
      <c r="C23" s="49"/>
    </row>
    <row r="24" spans="1:3">
      <c r="A24" s="49">
        <v>15</v>
      </c>
      <c r="B24" s="113" t="s">
        <v>1275</v>
      </c>
      <c r="C24" s="49"/>
    </row>
    <row r="25" spans="1:3">
      <c r="A25" s="177"/>
      <c r="B25" s="105" t="s">
        <v>1455</v>
      </c>
      <c r="C25" s="49"/>
    </row>
    <row r="26" spans="1:3" ht="15.75">
      <c r="A26" s="136">
        <v>16</v>
      </c>
      <c r="B26" s="137" t="s">
        <v>1379</v>
      </c>
      <c r="C26" s="138"/>
    </row>
    <row r="27" spans="1:3" ht="15.75">
      <c r="A27" s="136">
        <v>17</v>
      </c>
      <c r="B27" s="137" t="s">
        <v>1529</v>
      </c>
      <c r="C27" s="138"/>
    </row>
    <row r="28" spans="1:3" ht="15.75">
      <c r="A28" s="136">
        <v>18</v>
      </c>
      <c r="B28" s="137" t="s">
        <v>1528</v>
      </c>
      <c r="C28" s="138"/>
    </row>
    <row r="29" spans="1:3" ht="15.75">
      <c r="A29" s="136">
        <v>19</v>
      </c>
      <c r="B29" s="137" t="s">
        <v>1527</v>
      </c>
      <c r="C29" s="138"/>
    </row>
    <row r="30" spans="1:3" ht="15.75">
      <c r="A30" s="136">
        <v>20</v>
      </c>
      <c r="B30" s="137" t="s">
        <v>1526</v>
      </c>
      <c r="C30" s="138"/>
    </row>
    <row r="31" spans="1:3" ht="15.75">
      <c r="A31" s="136">
        <v>21</v>
      </c>
      <c r="B31" s="137" t="s">
        <v>1380</v>
      </c>
      <c r="C31" s="138"/>
    </row>
    <row r="32" spans="1:3" ht="15.75">
      <c r="A32" s="137" t="s">
        <v>1525</v>
      </c>
      <c r="B32" s="139"/>
      <c r="C32" s="138"/>
    </row>
    <row r="33" spans="1:3">
      <c r="A33" s="212" t="s">
        <v>1524</v>
      </c>
      <c r="B33" s="139"/>
      <c r="C33" s="138"/>
    </row>
  </sheetData>
  <mergeCells count="3">
    <mergeCell ref="A2:C2"/>
    <mergeCell ref="A3:C3"/>
    <mergeCell ref="A4:C4"/>
  </mergeCells>
  <pageMargins left="0.70866141732283472" right="0.70866141732283472" top="0.15748031496062992" bottom="0.15748031496062992" header="0.31496062992125984" footer="0.31496062992125984"/>
  <pageSetup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B926F-06F0-4865-88B3-37E2B840ADF9}">
  <sheetPr codeName="Sheet11">
    <pageSetUpPr fitToPage="1"/>
  </sheetPr>
  <dimension ref="A2:J322"/>
  <sheetViews>
    <sheetView view="pageBreakPreview" zoomScale="85" zoomScaleNormal="85" zoomScaleSheetLayoutView="85" workbookViewId="0">
      <selection activeCell="B10" sqref="B10"/>
    </sheetView>
  </sheetViews>
  <sheetFormatPr defaultColWidth="9.140625" defaultRowHeight="17.25"/>
  <cols>
    <col min="1" max="1" width="7.140625" style="8" customWidth="1"/>
    <col min="2" max="2" width="75.85546875" style="8" customWidth="1"/>
    <col min="3" max="3" width="11" style="214" bestFit="1" customWidth="1"/>
    <col min="4" max="4" width="17" style="8" customWidth="1"/>
    <col min="5" max="5" width="18.140625" style="21" bestFit="1" customWidth="1"/>
    <col min="6" max="6" width="78.28515625" style="8" customWidth="1"/>
    <col min="7" max="9" width="9.140625" style="8"/>
    <col min="10" max="10" width="14.28515625" style="8" bestFit="1" customWidth="1"/>
    <col min="11" max="16384" width="9.140625" style="8"/>
  </cols>
  <sheetData>
    <row r="2" spans="1:5" ht="20.25">
      <c r="A2" s="370" t="s">
        <v>647</v>
      </c>
      <c r="B2" s="370"/>
      <c r="C2" s="370"/>
      <c r="D2" s="370"/>
      <c r="E2" s="370"/>
    </row>
    <row r="3" spans="1:5" ht="20.25">
      <c r="A3" s="371" t="s">
        <v>1378</v>
      </c>
      <c r="B3" s="371"/>
      <c r="C3" s="371"/>
      <c r="D3" s="371"/>
      <c r="E3" s="371"/>
    </row>
    <row r="4" spans="1:5" ht="82.5">
      <c r="A4" s="296" t="s">
        <v>262</v>
      </c>
      <c r="B4" s="296" t="s">
        <v>263</v>
      </c>
      <c r="C4" s="297" t="s">
        <v>264</v>
      </c>
      <c r="D4" s="298" t="s">
        <v>1277</v>
      </c>
      <c r="E4" s="298" t="s">
        <v>1430</v>
      </c>
    </row>
    <row r="5" spans="1:5" ht="18" thickBot="1">
      <c r="A5" s="115"/>
      <c r="B5" s="116"/>
      <c r="C5" s="213"/>
      <c r="D5" s="116"/>
      <c r="E5" s="117"/>
    </row>
    <row r="6" spans="1:5" ht="20.25">
      <c r="A6" s="372" t="s">
        <v>782</v>
      </c>
      <c r="B6" s="373"/>
      <c r="C6" s="373"/>
      <c r="D6" s="373"/>
      <c r="E6" s="373"/>
    </row>
    <row r="7" spans="1:5">
      <c r="A7" s="9">
        <v>1</v>
      </c>
      <c r="B7" s="9" t="s">
        <v>0</v>
      </c>
      <c r="C7" s="52"/>
      <c r="D7" s="10"/>
      <c r="E7" s="11"/>
    </row>
    <row r="8" spans="1:5">
      <c r="A8" s="9" t="s">
        <v>1</v>
      </c>
      <c r="B8" s="9" t="s">
        <v>2</v>
      </c>
      <c r="C8" s="52"/>
      <c r="D8" s="10"/>
      <c r="E8" s="11"/>
    </row>
    <row r="9" spans="1:5">
      <c r="A9" s="10"/>
      <c r="B9" s="9" t="s">
        <v>3</v>
      </c>
      <c r="C9" s="52"/>
      <c r="D9" s="10"/>
      <c r="E9" s="11"/>
    </row>
    <row r="10" spans="1:5">
      <c r="A10" s="10"/>
      <c r="B10" s="10" t="s">
        <v>4</v>
      </c>
      <c r="C10" s="52">
        <v>1207</v>
      </c>
      <c r="D10" s="10"/>
      <c r="E10" s="11"/>
    </row>
    <row r="11" spans="1:5">
      <c r="A11" s="10"/>
      <c r="B11" s="10" t="s">
        <v>5</v>
      </c>
      <c r="C11" s="52">
        <v>1208</v>
      </c>
      <c r="D11" s="10"/>
      <c r="E11" s="11"/>
    </row>
    <row r="12" spans="1:5">
      <c r="A12" s="10"/>
      <c r="B12" s="9" t="s">
        <v>6</v>
      </c>
      <c r="C12" s="88">
        <v>1201</v>
      </c>
      <c r="D12" s="9"/>
      <c r="E12" s="12">
        <f>+E10+E11</f>
        <v>0</v>
      </c>
    </row>
    <row r="13" spans="1:5">
      <c r="A13" s="10"/>
      <c r="B13" s="10" t="s">
        <v>7</v>
      </c>
      <c r="C13" s="52">
        <v>1202</v>
      </c>
      <c r="D13" s="10"/>
      <c r="E13" s="11"/>
    </row>
    <row r="14" spans="1:5">
      <c r="A14" s="10"/>
      <c r="B14" s="10" t="s">
        <v>8</v>
      </c>
      <c r="C14" s="52">
        <v>1203</v>
      </c>
      <c r="D14" s="10"/>
      <c r="E14" s="11"/>
    </row>
    <row r="15" spans="1:5">
      <c r="A15" s="10"/>
      <c r="B15" s="10" t="s">
        <v>9</v>
      </c>
      <c r="C15" s="52">
        <v>1205</v>
      </c>
      <c r="D15" s="10"/>
      <c r="E15" s="11"/>
    </row>
    <row r="16" spans="1:5">
      <c r="A16" s="10"/>
      <c r="B16" s="56" t="s">
        <v>867</v>
      </c>
      <c r="C16" s="71">
        <v>1291</v>
      </c>
      <c r="D16" s="71"/>
      <c r="E16" s="11"/>
    </row>
    <row r="17" spans="1:5">
      <c r="A17" s="10"/>
      <c r="B17" s="10" t="s">
        <v>10</v>
      </c>
      <c r="C17" s="52">
        <v>1204</v>
      </c>
      <c r="D17" s="10"/>
      <c r="E17" s="11"/>
    </row>
    <row r="18" spans="1:5">
      <c r="A18" s="9"/>
      <c r="B18" s="9" t="s">
        <v>978</v>
      </c>
      <c r="C18" s="52">
        <v>1223</v>
      </c>
      <c r="D18" s="42"/>
      <c r="E18" s="11">
        <f>+SUM(E12:E17)</f>
        <v>0</v>
      </c>
    </row>
    <row r="19" spans="1:5">
      <c r="A19" s="9"/>
      <c r="B19" s="9" t="s">
        <v>644</v>
      </c>
      <c r="C19" s="52">
        <v>1231</v>
      </c>
      <c r="D19" s="10"/>
      <c r="E19" s="11"/>
    </row>
    <row r="20" spans="1:5">
      <c r="A20" s="9"/>
      <c r="B20" s="9" t="s">
        <v>664</v>
      </c>
      <c r="C20" s="52">
        <v>1232</v>
      </c>
      <c r="D20" s="10"/>
      <c r="E20" s="11">
        <f>+E18-E19</f>
        <v>0</v>
      </c>
    </row>
    <row r="21" spans="1:5">
      <c r="A21" s="9" t="s">
        <v>11</v>
      </c>
      <c r="B21" s="9" t="s">
        <v>12</v>
      </c>
      <c r="C21" s="52">
        <v>1240</v>
      </c>
      <c r="D21" s="10"/>
      <c r="E21" s="11"/>
    </row>
    <row r="22" spans="1:5">
      <c r="A22" s="9" t="s">
        <v>13</v>
      </c>
      <c r="B22" s="9" t="s">
        <v>14</v>
      </c>
      <c r="C22" s="52">
        <v>1271</v>
      </c>
      <c r="D22" s="10"/>
      <c r="E22" s="11"/>
    </row>
    <row r="23" spans="1:5">
      <c r="A23" s="9"/>
      <c r="B23" s="10" t="s">
        <v>15</v>
      </c>
      <c r="C23" s="52">
        <v>1272</v>
      </c>
      <c r="D23" s="10"/>
      <c r="E23" s="11"/>
    </row>
    <row r="24" spans="1:5">
      <c r="A24" s="9"/>
      <c r="B24" s="10" t="s">
        <v>632</v>
      </c>
      <c r="C24" s="52">
        <v>1275</v>
      </c>
      <c r="D24" s="10"/>
      <c r="E24" s="11">
        <f>+E22-E23</f>
        <v>0</v>
      </c>
    </row>
    <row r="25" spans="1:5">
      <c r="A25" s="9" t="s">
        <v>16</v>
      </c>
      <c r="B25" s="9" t="s">
        <v>17</v>
      </c>
      <c r="C25" s="88">
        <v>1246</v>
      </c>
      <c r="D25" s="9"/>
      <c r="E25" s="11"/>
    </row>
    <row r="26" spans="1:5">
      <c r="A26" s="9" t="s">
        <v>18</v>
      </c>
      <c r="B26" s="9" t="s">
        <v>19</v>
      </c>
      <c r="C26" s="52"/>
      <c r="D26" s="10"/>
      <c r="E26" s="11"/>
    </row>
    <row r="27" spans="1:5">
      <c r="A27" s="10"/>
      <c r="B27" s="10" t="s">
        <v>265</v>
      </c>
      <c r="C27" s="52">
        <v>1211</v>
      </c>
      <c r="D27" s="10"/>
      <c r="E27" s="11"/>
    </row>
    <row r="28" spans="1:5">
      <c r="A28" s="10"/>
      <c r="B28" s="10" t="s">
        <v>266</v>
      </c>
      <c r="C28" s="52">
        <v>1212</v>
      </c>
      <c r="D28" s="10"/>
      <c r="E28" s="11"/>
    </row>
    <row r="29" spans="1:5">
      <c r="A29" s="10"/>
      <c r="B29" s="10" t="s">
        <v>267</v>
      </c>
      <c r="C29" s="52">
        <v>1213</v>
      </c>
      <c r="D29" s="10"/>
      <c r="E29" s="11"/>
    </row>
    <row r="30" spans="1:5">
      <c r="A30" s="10"/>
      <c r="B30" s="56" t="s">
        <v>868</v>
      </c>
      <c r="C30" s="71">
        <v>1292</v>
      </c>
      <c r="D30" s="71"/>
      <c r="E30" s="11"/>
    </row>
    <row r="31" spans="1:5">
      <c r="A31" s="10"/>
      <c r="B31" s="9" t="s">
        <v>979</v>
      </c>
      <c r="C31" s="52">
        <v>1209</v>
      </c>
      <c r="D31" s="52"/>
      <c r="E31" s="11">
        <f>+SUM(E27:E30)</f>
        <v>0</v>
      </c>
    </row>
    <row r="32" spans="1:5">
      <c r="A32" s="10"/>
      <c r="B32" s="10" t="s">
        <v>20</v>
      </c>
      <c r="C32" s="52">
        <v>1218</v>
      </c>
      <c r="D32" s="10"/>
      <c r="E32" s="11"/>
    </row>
    <row r="33" spans="1:5">
      <c r="A33" s="10"/>
      <c r="B33" s="10" t="s">
        <v>634</v>
      </c>
      <c r="C33" s="52">
        <v>1219</v>
      </c>
      <c r="D33" s="10"/>
      <c r="E33" s="11">
        <f>+E31-E32</f>
        <v>0</v>
      </c>
    </row>
    <row r="34" spans="1:5">
      <c r="A34" s="9" t="s">
        <v>21</v>
      </c>
      <c r="B34" s="9" t="s">
        <v>22</v>
      </c>
      <c r="C34" s="52">
        <v>1245</v>
      </c>
      <c r="D34" s="10"/>
      <c r="E34" s="11"/>
    </row>
    <row r="35" spans="1:5">
      <c r="A35" s="9" t="s">
        <v>23</v>
      </c>
      <c r="B35" s="9" t="s">
        <v>24</v>
      </c>
      <c r="C35" s="52">
        <v>1214</v>
      </c>
      <c r="D35" s="10"/>
      <c r="E35" s="11"/>
    </row>
    <row r="36" spans="1:5">
      <c r="A36" s="9"/>
      <c r="B36" s="10" t="s">
        <v>25</v>
      </c>
      <c r="C36" s="52">
        <v>1217</v>
      </c>
      <c r="D36" s="10"/>
      <c r="E36" s="11"/>
    </row>
    <row r="37" spans="1:5">
      <c r="A37" s="9"/>
      <c r="B37" s="10" t="s">
        <v>661</v>
      </c>
      <c r="C37" s="52">
        <v>1216</v>
      </c>
      <c r="D37" s="10"/>
      <c r="E37" s="11">
        <f>+E35-E36</f>
        <v>0</v>
      </c>
    </row>
    <row r="38" spans="1:5">
      <c r="A38" s="9"/>
      <c r="B38" s="9" t="s">
        <v>665</v>
      </c>
      <c r="C38" s="88">
        <v>1206</v>
      </c>
      <c r="D38" s="9"/>
      <c r="E38" s="13">
        <f>+E35+E18</f>
        <v>0</v>
      </c>
    </row>
    <row r="39" spans="1:5">
      <c r="A39" s="9"/>
      <c r="B39" s="10" t="s">
        <v>673</v>
      </c>
      <c r="C39" s="52">
        <v>1210</v>
      </c>
      <c r="D39" s="10"/>
      <c r="E39" s="11">
        <f>+E38+E31+E25</f>
        <v>0</v>
      </c>
    </row>
    <row r="40" spans="1:5" ht="33">
      <c r="A40" s="9"/>
      <c r="B40" s="10" t="s">
        <v>677</v>
      </c>
      <c r="C40" s="52">
        <v>1220</v>
      </c>
      <c r="D40" s="10"/>
      <c r="E40" s="13">
        <f>+E32+E36+E19</f>
        <v>0</v>
      </c>
    </row>
    <row r="41" spans="1:5">
      <c r="A41" s="9"/>
      <c r="B41" s="10" t="s">
        <v>666</v>
      </c>
      <c r="C41" s="52">
        <v>1700</v>
      </c>
      <c r="D41" s="10"/>
      <c r="E41" s="11">
        <f>+E37+E33+E25+E20</f>
        <v>0</v>
      </c>
    </row>
    <row r="42" spans="1:5">
      <c r="A42" s="9" t="s">
        <v>26</v>
      </c>
      <c r="B42" s="9" t="s">
        <v>27</v>
      </c>
      <c r="C42" s="52"/>
      <c r="D42" s="10"/>
      <c r="E42" s="11"/>
    </row>
    <row r="43" spans="1:5">
      <c r="A43" s="9" t="s">
        <v>689</v>
      </c>
      <c r="B43" s="9" t="s">
        <v>29</v>
      </c>
      <c r="C43" s="52"/>
      <c r="D43" s="10"/>
      <c r="E43" s="11"/>
    </row>
    <row r="44" spans="1:5">
      <c r="A44" s="10"/>
      <c r="B44" s="9" t="s">
        <v>30</v>
      </c>
      <c r="C44" s="52"/>
      <c r="D44" s="10"/>
      <c r="E44" s="11"/>
    </row>
    <row r="45" spans="1:5">
      <c r="A45" s="10"/>
      <c r="B45" s="10" t="s">
        <v>31</v>
      </c>
      <c r="C45" s="52">
        <v>1241</v>
      </c>
      <c r="D45" s="10"/>
      <c r="E45" s="11"/>
    </row>
    <row r="46" spans="1:5">
      <c r="A46" s="10"/>
      <c r="B46" s="10" t="s">
        <v>32</v>
      </c>
      <c r="C46" s="52">
        <v>1314</v>
      </c>
      <c r="D46" s="10"/>
      <c r="E46" s="11"/>
    </row>
    <row r="47" spans="1:5">
      <c r="A47" s="10"/>
      <c r="B47" s="10" t="s">
        <v>33</v>
      </c>
      <c r="C47" s="52">
        <v>1341</v>
      </c>
      <c r="D47" s="10"/>
      <c r="E47" s="11"/>
    </row>
    <row r="48" spans="1:5">
      <c r="A48" s="10"/>
      <c r="B48" s="10" t="s">
        <v>34</v>
      </c>
      <c r="C48" s="52">
        <v>1301</v>
      </c>
      <c r="D48" s="10"/>
      <c r="E48" s="11"/>
    </row>
    <row r="49" spans="1:5">
      <c r="A49" s="10"/>
      <c r="B49" s="10" t="s">
        <v>79</v>
      </c>
      <c r="C49" s="52">
        <v>1302</v>
      </c>
      <c r="D49" s="10"/>
      <c r="E49" s="11"/>
    </row>
    <row r="50" spans="1:5">
      <c r="A50" s="10"/>
      <c r="B50" s="10" t="s">
        <v>35</v>
      </c>
      <c r="C50" s="52">
        <v>1303</v>
      </c>
      <c r="D50" s="10"/>
      <c r="E50" s="11"/>
    </row>
    <row r="51" spans="1:5">
      <c r="A51" s="10"/>
      <c r="B51" s="10" t="s">
        <v>36</v>
      </c>
      <c r="C51" s="52">
        <v>1304</v>
      </c>
      <c r="D51" s="10"/>
      <c r="E51" s="11"/>
    </row>
    <row r="52" spans="1:5">
      <c r="A52" s="10"/>
      <c r="B52" s="10" t="s">
        <v>37</v>
      </c>
      <c r="C52" s="52">
        <v>1305</v>
      </c>
      <c r="D52" s="10"/>
      <c r="E52" s="11"/>
    </row>
    <row r="53" spans="1:5" ht="33">
      <c r="A53" s="10"/>
      <c r="B53" s="10" t="s">
        <v>980</v>
      </c>
      <c r="C53" s="52">
        <v>1310</v>
      </c>
      <c r="D53" s="10"/>
      <c r="E53" s="11">
        <f>SUM(E45:E51)-E52</f>
        <v>0</v>
      </c>
    </row>
    <row r="54" spans="1:5">
      <c r="A54" s="10"/>
      <c r="B54" s="9" t="s">
        <v>38</v>
      </c>
      <c r="C54" s="52"/>
      <c r="D54" s="10"/>
      <c r="E54" s="11"/>
    </row>
    <row r="55" spans="1:5">
      <c r="A55" s="10"/>
      <c r="B55" s="10" t="s">
        <v>39</v>
      </c>
      <c r="C55" s="52">
        <v>1324</v>
      </c>
      <c r="D55" s="10"/>
      <c r="E55" s="11"/>
    </row>
    <row r="56" spans="1:5">
      <c r="A56" s="10"/>
      <c r="B56" s="10" t="s">
        <v>40</v>
      </c>
      <c r="C56" s="52">
        <v>1325</v>
      </c>
      <c r="D56" s="10"/>
      <c r="E56" s="11"/>
    </row>
    <row r="57" spans="1:5">
      <c r="A57" s="10"/>
      <c r="B57" s="10" t="s">
        <v>41</v>
      </c>
      <c r="C57" s="52">
        <v>1321</v>
      </c>
      <c r="D57" s="10"/>
      <c r="E57" s="11"/>
    </row>
    <row r="58" spans="1:5">
      <c r="A58" s="10"/>
      <c r="B58" s="10" t="s">
        <v>42</v>
      </c>
      <c r="C58" s="52">
        <v>1322</v>
      </c>
      <c r="D58" s="10"/>
      <c r="E58" s="11"/>
    </row>
    <row r="59" spans="1:5">
      <c r="A59" s="10"/>
      <c r="B59" s="10" t="s">
        <v>36</v>
      </c>
      <c r="C59" s="52">
        <v>1323</v>
      </c>
      <c r="D59" s="10"/>
      <c r="E59" s="11"/>
    </row>
    <row r="60" spans="1:5">
      <c r="A60" s="10"/>
      <c r="B60" s="10" t="s">
        <v>43</v>
      </c>
      <c r="C60" s="52">
        <v>1326</v>
      </c>
      <c r="D60" s="10"/>
      <c r="E60" s="11"/>
    </row>
    <row r="61" spans="1:5">
      <c r="A61" s="9"/>
      <c r="B61" s="10" t="s">
        <v>44</v>
      </c>
      <c r="C61" s="52">
        <v>1327</v>
      </c>
      <c r="D61" s="10"/>
      <c r="E61" s="11">
        <f>SUM(E55:E59)-E60</f>
        <v>0</v>
      </c>
    </row>
    <row r="62" spans="1:5">
      <c r="A62" s="9"/>
      <c r="B62" s="9" t="s">
        <v>270</v>
      </c>
      <c r="C62" s="52">
        <v>1250</v>
      </c>
      <c r="D62" s="10"/>
      <c r="E62" s="11">
        <f>E61+E53</f>
        <v>0</v>
      </c>
    </row>
    <row r="63" spans="1:5">
      <c r="A63" s="9" t="s">
        <v>45</v>
      </c>
      <c r="B63" s="64" t="s">
        <v>46</v>
      </c>
      <c r="C63" s="71">
        <v>1328</v>
      </c>
      <c r="D63" s="56"/>
      <c r="E63" s="11"/>
    </row>
    <row r="64" spans="1:5" ht="21.75" customHeight="1">
      <c r="A64" s="9" t="s">
        <v>47</v>
      </c>
      <c r="B64" s="9" t="s">
        <v>48</v>
      </c>
      <c r="C64" s="52"/>
      <c r="D64" s="10"/>
      <c r="E64" s="11"/>
    </row>
    <row r="65" spans="1:10">
      <c r="A65" s="10"/>
      <c r="B65" s="10" t="s">
        <v>49</v>
      </c>
      <c r="C65" s="52">
        <v>1317</v>
      </c>
      <c r="D65" s="10"/>
      <c r="E65" s="11"/>
    </row>
    <row r="66" spans="1:10">
      <c r="A66" s="10"/>
      <c r="B66" s="10" t="s">
        <v>50</v>
      </c>
      <c r="C66" s="52"/>
      <c r="D66" s="10"/>
      <c r="E66" s="11"/>
    </row>
    <row r="67" spans="1:10">
      <c r="A67" s="10"/>
      <c r="B67" s="10" t="s">
        <v>51</v>
      </c>
      <c r="C67" s="52">
        <v>1242</v>
      </c>
      <c r="D67" s="10"/>
      <c r="E67" s="11"/>
    </row>
    <row r="68" spans="1:10">
      <c r="A68" s="10"/>
      <c r="B68" s="10" t="s">
        <v>52</v>
      </c>
      <c r="C68" s="52">
        <v>1311</v>
      </c>
      <c r="D68" s="10"/>
      <c r="E68" s="11"/>
    </row>
    <row r="69" spans="1:10">
      <c r="A69" s="10"/>
      <c r="B69" s="10" t="s">
        <v>53</v>
      </c>
      <c r="C69" s="52">
        <v>1315</v>
      </c>
      <c r="D69" s="10"/>
      <c r="E69" s="11"/>
    </row>
    <row r="70" spans="1:10">
      <c r="A70" s="10"/>
      <c r="B70" s="10" t="s">
        <v>54</v>
      </c>
      <c r="C70" s="52">
        <v>1342</v>
      </c>
      <c r="D70" s="10"/>
      <c r="E70" s="11"/>
    </row>
    <row r="71" spans="1:10">
      <c r="A71" s="10"/>
      <c r="B71" s="10" t="s">
        <v>64</v>
      </c>
      <c r="C71" s="52">
        <v>1312</v>
      </c>
      <c r="D71" s="10"/>
      <c r="E71" s="11"/>
      <c r="J71" s="8">
        <v>7895851250</v>
      </c>
    </row>
    <row r="72" spans="1:10">
      <c r="A72" s="10"/>
      <c r="B72" s="10" t="s">
        <v>55</v>
      </c>
      <c r="C72" s="52">
        <v>1343</v>
      </c>
      <c r="D72" s="10"/>
      <c r="E72" s="11"/>
    </row>
    <row r="73" spans="1:10">
      <c r="A73" s="10"/>
      <c r="B73" s="10" t="s">
        <v>56</v>
      </c>
      <c r="C73" s="52">
        <v>1313</v>
      </c>
      <c r="D73" s="10"/>
      <c r="E73" s="11"/>
    </row>
    <row r="74" spans="1:10">
      <c r="A74" s="10"/>
      <c r="B74" s="10" t="s">
        <v>646</v>
      </c>
      <c r="C74" s="52">
        <v>1319</v>
      </c>
      <c r="D74" s="10"/>
      <c r="E74" s="11">
        <f>SUM(E67:E72)-E73+E65</f>
        <v>0</v>
      </c>
    </row>
    <row r="75" spans="1:10" ht="21.75" customHeight="1">
      <c r="A75" s="9" t="s">
        <v>57</v>
      </c>
      <c r="B75" s="9" t="s">
        <v>58</v>
      </c>
      <c r="C75" s="52">
        <v>1369</v>
      </c>
      <c r="D75" s="10"/>
      <c r="E75" s="11"/>
    </row>
    <row r="76" spans="1:10">
      <c r="A76" s="9"/>
      <c r="B76" s="9" t="s">
        <v>668</v>
      </c>
      <c r="C76" s="52">
        <v>1345</v>
      </c>
      <c r="D76" s="10"/>
      <c r="E76" s="11">
        <f>E62+E63+E74+E75</f>
        <v>0</v>
      </c>
    </row>
    <row r="77" spans="1:10">
      <c r="A77" s="9" t="s">
        <v>28</v>
      </c>
      <c r="B77" s="9" t="s">
        <v>59</v>
      </c>
      <c r="C77" s="52">
        <v>1281</v>
      </c>
      <c r="D77" s="10"/>
      <c r="E77" s="11"/>
    </row>
    <row r="78" spans="1:10">
      <c r="A78" s="9" t="s">
        <v>60</v>
      </c>
      <c r="B78" s="9" t="s">
        <v>61</v>
      </c>
      <c r="C78" s="52"/>
      <c r="D78" s="10"/>
      <c r="E78" s="11"/>
    </row>
    <row r="79" spans="1:10">
      <c r="A79" s="9"/>
      <c r="B79" s="9" t="s">
        <v>62</v>
      </c>
      <c r="C79" s="52">
        <v>1316</v>
      </c>
      <c r="D79" s="10"/>
      <c r="E79" s="11"/>
    </row>
    <row r="80" spans="1:10">
      <c r="A80" s="9"/>
      <c r="B80" s="9" t="s">
        <v>63</v>
      </c>
      <c r="C80" s="52"/>
      <c r="D80" s="10"/>
      <c r="E80" s="11"/>
    </row>
    <row r="81" spans="1:5">
      <c r="A81" s="9"/>
      <c r="B81" s="14" t="s">
        <v>51</v>
      </c>
      <c r="C81" s="52">
        <v>1381</v>
      </c>
      <c r="D81" s="10"/>
      <c r="E81" s="11"/>
    </row>
    <row r="82" spans="1:5">
      <c r="A82" s="9"/>
      <c r="B82" s="14" t="s">
        <v>52</v>
      </c>
      <c r="C82" s="52">
        <v>1382</v>
      </c>
      <c r="D82" s="10"/>
      <c r="E82" s="11"/>
    </row>
    <row r="83" spans="1:5">
      <c r="A83" s="9"/>
      <c r="B83" s="14" t="s">
        <v>53</v>
      </c>
      <c r="C83" s="52">
        <v>1383</v>
      </c>
      <c r="D83" s="10"/>
      <c r="E83" s="11"/>
    </row>
    <row r="84" spans="1:5">
      <c r="A84" s="9"/>
      <c r="B84" s="14" t="s">
        <v>54</v>
      </c>
      <c r="C84" s="52">
        <v>1384</v>
      </c>
      <c r="D84" s="10"/>
      <c r="E84" s="11"/>
    </row>
    <row r="85" spans="1:5">
      <c r="A85" s="9"/>
      <c r="B85" s="14" t="s">
        <v>64</v>
      </c>
      <c r="C85" s="52">
        <v>1385</v>
      </c>
      <c r="D85" s="10"/>
      <c r="E85" s="11"/>
    </row>
    <row r="86" spans="1:5">
      <c r="A86" s="9"/>
      <c r="B86" s="9" t="s">
        <v>65</v>
      </c>
      <c r="C86" s="52">
        <v>1386</v>
      </c>
      <c r="D86" s="10"/>
      <c r="E86" s="11"/>
    </row>
    <row r="87" spans="1:5">
      <c r="A87" s="9"/>
      <c r="B87" s="9" t="s">
        <v>49</v>
      </c>
      <c r="C87" s="52">
        <v>1387</v>
      </c>
      <c r="D87" s="10"/>
      <c r="E87" s="11"/>
    </row>
    <row r="88" spans="1:5">
      <c r="A88" s="9"/>
      <c r="B88" s="9" t="s">
        <v>66</v>
      </c>
      <c r="C88" s="52">
        <v>1389</v>
      </c>
      <c r="D88" s="10"/>
      <c r="E88" s="11"/>
    </row>
    <row r="89" spans="1:5">
      <c r="A89" s="9"/>
      <c r="B89" s="9" t="s">
        <v>674</v>
      </c>
      <c r="C89" s="52">
        <v>1390</v>
      </c>
      <c r="D89" s="10"/>
      <c r="E89" s="11">
        <f>SUM(E79:E88)</f>
        <v>0</v>
      </c>
    </row>
    <row r="90" spans="1:5" ht="33">
      <c r="A90" s="9"/>
      <c r="B90" s="9" t="s">
        <v>669</v>
      </c>
      <c r="C90" s="52">
        <v>1230</v>
      </c>
      <c r="D90" s="10"/>
      <c r="E90" s="12">
        <f>E89+E77+E76+E34+E33+E24+E20+E21+E37++E25</f>
        <v>0</v>
      </c>
    </row>
    <row r="91" spans="1:5">
      <c r="A91" s="9">
        <v>2</v>
      </c>
      <c r="B91" s="9" t="s">
        <v>67</v>
      </c>
      <c r="C91" s="52"/>
      <c r="D91" s="10"/>
      <c r="E91" s="11"/>
    </row>
    <row r="92" spans="1:5">
      <c r="A92" s="9" t="s">
        <v>68</v>
      </c>
      <c r="B92" s="9" t="s">
        <v>69</v>
      </c>
      <c r="C92" s="52"/>
      <c r="D92" s="10"/>
      <c r="E92" s="11"/>
    </row>
    <row r="93" spans="1:5">
      <c r="A93" s="9"/>
      <c r="B93" s="10" t="s">
        <v>70</v>
      </c>
      <c r="C93" s="52">
        <v>1531</v>
      </c>
      <c r="D93" s="10"/>
      <c r="E93" s="11"/>
    </row>
    <row r="94" spans="1:5">
      <c r="A94" s="9"/>
      <c r="B94" s="10" t="s">
        <v>71</v>
      </c>
      <c r="C94" s="52">
        <v>1532</v>
      </c>
      <c r="D94" s="10"/>
      <c r="E94" s="11"/>
    </row>
    <row r="95" spans="1:5">
      <c r="A95" s="9"/>
      <c r="B95" s="10" t="s">
        <v>72</v>
      </c>
      <c r="C95" s="52">
        <v>1533</v>
      </c>
      <c r="D95" s="10"/>
      <c r="E95" s="11"/>
    </row>
    <row r="96" spans="1:5">
      <c r="A96" s="9"/>
      <c r="B96" s="10" t="s">
        <v>73</v>
      </c>
      <c r="C96" s="52">
        <v>1534</v>
      </c>
      <c r="D96" s="10"/>
      <c r="E96" s="11"/>
    </row>
    <row r="97" spans="1:5">
      <c r="A97" s="9"/>
      <c r="B97" s="10" t="s">
        <v>74</v>
      </c>
      <c r="C97" s="52">
        <v>1535</v>
      </c>
      <c r="D97" s="10"/>
      <c r="E97" s="11"/>
    </row>
    <row r="98" spans="1:5">
      <c r="A98" s="9"/>
      <c r="B98" s="10" t="s">
        <v>36</v>
      </c>
      <c r="C98" s="52">
        <v>1536</v>
      </c>
      <c r="D98" s="10"/>
      <c r="E98" s="11"/>
    </row>
    <row r="99" spans="1:5">
      <c r="A99" s="9"/>
      <c r="B99" s="9" t="s">
        <v>633</v>
      </c>
      <c r="C99" s="52">
        <v>1550</v>
      </c>
      <c r="D99" s="10"/>
      <c r="E99" s="11">
        <f>SUM(E93:E98)</f>
        <v>0</v>
      </c>
    </row>
    <row r="100" spans="1:5">
      <c r="A100" s="9" t="s">
        <v>11</v>
      </c>
      <c r="B100" s="9" t="s">
        <v>27</v>
      </c>
      <c r="C100" s="52"/>
      <c r="D100" s="10"/>
      <c r="E100" s="11"/>
    </row>
    <row r="101" spans="1:5">
      <c r="A101" s="9" t="s">
        <v>75</v>
      </c>
      <c r="B101" s="9" t="s">
        <v>76</v>
      </c>
      <c r="C101" s="52"/>
      <c r="D101" s="10"/>
      <c r="E101" s="11"/>
    </row>
    <row r="102" spans="1:5">
      <c r="A102" s="9"/>
      <c r="B102" s="9" t="s">
        <v>77</v>
      </c>
      <c r="C102" s="52"/>
      <c r="D102" s="10"/>
      <c r="E102" s="11"/>
    </row>
    <row r="103" spans="1:5">
      <c r="A103" s="9"/>
      <c r="B103" s="10" t="s">
        <v>78</v>
      </c>
      <c r="C103" s="52">
        <v>1511</v>
      </c>
      <c r="D103" s="10"/>
      <c r="E103" s="11"/>
    </row>
    <row r="104" spans="1:5">
      <c r="A104" s="9"/>
      <c r="B104" s="10" t="s">
        <v>32</v>
      </c>
      <c r="C104" s="52">
        <v>1509</v>
      </c>
      <c r="D104" s="10"/>
      <c r="E104" s="11"/>
    </row>
    <row r="105" spans="1:5">
      <c r="A105" s="9"/>
      <c r="B105" s="10" t="s">
        <v>33</v>
      </c>
      <c r="C105" s="52">
        <v>1508</v>
      </c>
      <c r="D105" s="10"/>
      <c r="E105" s="11"/>
    </row>
    <row r="106" spans="1:5">
      <c r="A106" s="9"/>
      <c r="B106" s="10" t="s">
        <v>34</v>
      </c>
      <c r="C106" s="52">
        <v>1512</v>
      </c>
      <c r="D106" s="10"/>
      <c r="E106" s="11"/>
    </row>
    <row r="107" spans="1:5">
      <c r="A107" s="9"/>
      <c r="B107" s="10" t="s">
        <v>79</v>
      </c>
      <c r="C107" s="52">
        <v>1513</v>
      </c>
      <c r="D107" s="10"/>
      <c r="E107" s="11"/>
    </row>
    <row r="108" spans="1:5">
      <c r="A108" s="9"/>
      <c r="B108" s="10" t="s">
        <v>35</v>
      </c>
      <c r="C108" s="52">
        <v>1514</v>
      </c>
      <c r="D108" s="10"/>
      <c r="E108" s="11"/>
    </row>
    <row r="109" spans="1:5">
      <c r="A109" s="9"/>
      <c r="B109" s="10" t="s">
        <v>36</v>
      </c>
      <c r="C109" s="52">
        <v>1515</v>
      </c>
      <c r="D109" s="10"/>
      <c r="E109" s="11"/>
    </row>
    <row r="110" spans="1:5">
      <c r="A110" s="9"/>
      <c r="B110" s="10" t="s">
        <v>80</v>
      </c>
      <c r="C110" s="52">
        <v>1516</v>
      </c>
      <c r="D110" s="10"/>
      <c r="E110" s="11"/>
    </row>
    <row r="111" spans="1:5" ht="33">
      <c r="A111" s="9"/>
      <c r="B111" s="9" t="s">
        <v>81</v>
      </c>
      <c r="C111" s="52">
        <v>1520</v>
      </c>
      <c r="D111" s="10"/>
      <c r="E111" s="11">
        <f>SUM(E103:E109)-E110</f>
        <v>0</v>
      </c>
    </row>
    <row r="112" spans="1:5">
      <c r="A112" s="9"/>
      <c r="B112" s="9" t="s">
        <v>690</v>
      </c>
      <c r="C112" s="88"/>
      <c r="D112" s="9"/>
      <c r="E112" s="11"/>
    </row>
    <row r="113" spans="1:5">
      <c r="A113" s="9"/>
      <c r="B113" s="10" t="s">
        <v>39</v>
      </c>
      <c r="C113" s="52">
        <v>1521</v>
      </c>
      <c r="D113" s="10"/>
      <c r="E113" s="11"/>
    </row>
    <row r="114" spans="1:5">
      <c r="A114" s="9"/>
      <c r="B114" s="10" t="s">
        <v>40</v>
      </c>
      <c r="C114" s="52">
        <v>1522</v>
      </c>
      <c r="D114" s="10"/>
      <c r="E114" s="11"/>
    </row>
    <row r="115" spans="1:5">
      <c r="A115" s="9"/>
      <c r="B115" s="10" t="s">
        <v>41</v>
      </c>
      <c r="C115" s="52">
        <v>1523</v>
      </c>
      <c r="D115" s="10"/>
      <c r="E115" s="11"/>
    </row>
    <row r="116" spans="1:5">
      <c r="A116" s="9"/>
      <c r="B116" s="10" t="s">
        <v>42</v>
      </c>
      <c r="C116" s="52">
        <v>1524</v>
      </c>
      <c r="D116" s="10"/>
      <c r="E116" s="11"/>
    </row>
    <row r="117" spans="1:5">
      <c r="A117" s="9"/>
      <c r="B117" s="10" t="s">
        <v>36</v>
      </c>
      <c r="C117" s="52">
        <v>1525</v>
      </c>
      <c r="D117" s="10"/>
      <c r="E117" s="11"/>
    </row>
    <row r="118" spans="1:5">
      <c r="A118" s="9"/>
      <c r="B118" s="10" t="s">
        <v>43</v>
      </c>
      <c r="C118" s="52">
        <v>1526</v>
      </c>
      <c r="D118" s="10"/>
      <c r="E118" s="11"/>
    </row>
    <row r="119" spans="1:5">
      <c r="A119" s="9"/>
      <c r="B119" s="9" t="s">
        <v>82</v>
      </c>
      <c r="C119" s="52">
        <v>1530</v>
      </c>
      <c r="D119" s="10"/>
      <c r="E119" s="11">
        <f>SUM(E113:E117)-E118</f>
        <v>0</v>
      </c>
    </row>
    <row r="120" spans="1:5">
      <c r="A120" s="9"/>
      <c r="B120" s="9" t="s">
        <v>83</v>
      </c>
      <c r="C120" s="52">
        <v>1540</v>
      </c>
      <c r="D120" s="10"/>
      <c r="E120" s="11">
        <f>E111+E119</f>
        <v>0</v>
      </c>
    </row>
    <row r="121" spans="1:5">
      <c r="A121" s="9" t="s">
        <v>84</v>
      </c>
      <c r="B121" s="9" t="s">
        <v>46</v>
      </c>
      <c r="C121" s="52"/>
      <c r="D121" s="10"/>
      <c r="E121" s="11"/>
    </row>
    <row r="122" spans="1:5" ht="33">
      <c r="A122" s="9"/>
      <c r="B122" s="14" t="s">
        <v>85</v>
      </c>
      <c r="C122" s="52">
        <v>1541</v>
      </c>
      <c r="D122" s="10"/>
      <c r="E122" s="11"/>
    </row>
    <row r="123" spans="1:5">
      <c r="A123" s="9"/>
      <c r="B123" s="14" t="s">
        <v>36</v>
      </c>
      <c r="C123" s="52">
        <v>1542</v>
      </c>
      <c r="D123" s="10"/>
      <c r="E123" s="11"/>
    </row>
    <row r="124" spans="1:5">
      <c r="A124" s="9"/>
      <c r="B124" s="9" t="s">
        <v>86</v>
      </c>
      <c r="C124" s="52">
        <v>1545</v>
      </c>
      <c r="D124" s="10"/>
      <c r="E124" s="11">
        <f>E122+E123</f>
        <v>0</v>
      </c>
    </row>
    <row r="125" spans="1:5" ht="33">
      <c r="A125" s="9" t="s">
        <v>87</v>
      </c>
      <c r="B125" s="9" t="s">
        <v>88</v>
      </c>
      <c r="C125" s="52">
        <v>1546</v>
      </c>
      <c r="D125" s="10"/>
      <c r="E125" s="11"/>
    </row>
    <row r="126" spans="1:5">
      <c r="A126" s="9" t="s">
        <v>89</v>
      </c>
      <c r="B126" s="9" t="s">
        <v>90</v>
      </c>
      <c r="C126" s="52">
        <v>1547</v>
      </c>
      <c r="D126" s="10"/>
      <c r="E126" s="11"/>
    </row>
    <row r="127" spans="1:5">
      <c r="A127" s="9"/>
      <c r="B127" s="9" t="s">
        <v>671</v>
      </c>
      <c r="C127" s="52">
        <v>1560</v>
      </c>
      <c r="D127" s="10"/>
      <c r="E127" s="11">
        <f>E125+E126</f>
        <v>0</v>
      </c>
    </row>
    <row r="128" spans="1:5">
      <c r="A128" s="9" t="s">
        <v>91</v>
      </c>
      <c r="B128" s="9" t="s">
        <v>48</v>
      </c>
      <c r="C128" s="52"/>
      <c r="D128" s="10"/>
      <c r="E128" s="11"/>
    </row>
    <row r="129" spans="1:5">
      <c r="A129" s="9"/>
      <c r="B129" s="10" t="s">
        <v>49</v>
      </c>
      <c r="C129" s="52">
        <v>1306</v>
      </c>
      <c r="D129" s="10"/>
      <c r="E129" s="11"/>
    </row>
    <row r="130" spans="1:5">
      <c r="A130" s="9"/>
      <c r="B130" s="10" t="s">
        <v>50</v>
      </c>
      <c r="C130" s="52"/>
      <c r="D130" s="10"/>
      <c r="E130" s="11"/>
    </row>
    <row r="131" spans="1:5">
      <c r="A131" s="9"/>
      <c r="B131" s="10" t="s">
        <v>51</v>
      </c>
      <c r="C131" s="52">
        <v>1601</v>
      </c>
      <c r="D131" s="10"/>
      <c r="E131" s="11"/>
    </row>
    <row r="132" spans="1:5">
      <c r="A132" s="9"/>
      <c r="B132" s="10" t="s">
        <v>52</v>
      </c>
      <c r="C132" s="52">
        <v>1602</v>
      </c>
      <c r="D132" s="10"/>
      <c r="E132" s="11"/>
    </row>
    <row r="133" spans="1:5">
      <c r="A133" s="9"/>
      <c r="B133" s="10" t="s">
        <v>53</v>
      </c>
      <c r="C133" s="52">
        <v>1606</v>
      </c>
      <c r="D133" s="10"/>
      <c r="E133" s="11"/>
    </row>
    <row r="134" spans="1:5">
      <c r="A134" s="9"/>
      <c r="B134" s="10" t="s">
        <v>54</v>
      </c>
      <c r="C134" s="52">
        <v>1611</v>
      </c>
      <c r="D134" s="10"/>
      <c r="E134" s="11"/>
    </row>
    <row r="135" spans="1:5">
      <c r="A135" s="9"/>
      <c r="B135" s="10" t="s">
        <v>64</v>
      </c>
      <c r="C135" s="52">
        <v>1603</v>
      </c>
      <c r="D135" s="10"/>
      <c r="E135" s="11"/>
    </row>
    <row r="136" spans="1:5">
      <c r="A136" s="9"/>
      <c r="B136" s="10" t="s">
        <v>55</v>
      </c>
      <c r="C136" s="52">
        <v>1607</v>
      </c>
      <c r="D136" s="10"/>
      <c r="E136" s="11"/>
    </row>
    <row r="137" spans="1:5">
      <c r="A137" s="9"/>
      <c r="B137" s="10" t="s">
        <v>56</v>
      </c>
      <c r="C137" s="52">
        <v>1604</v>
      </c>
      <c r="D137" s="10"/>
      <c r="E137" s="11"/>
    </row>
    <row r="138" spans="1:5">
      <c r="A138" s="9"/>
      <c r="B138" s="10" t="s">
        <v>803</v>
      </c>
      <c r="C138" s="52">
        <v>1608</v>
      </c>
      <c r="D138" s="10"/>
      <c r="E138" s="11">
        <f>SUM(E129:E136)-E137</f>
        <v>0</v>
      </c>
    </row>
    <row r="139" spans="1:5" ht="19.5" customHeight="1">
      <c r="A139" s="9" t="s">
        <v>92</v>
      </c>
      <c r="B139" s="9" t="s">
        <v>93</v>
      </c>
      <c r="C139" s="52">
        <v>1368</v>
      </c>
      <c r="D139" s="10"/>
      <c r="E139" s="11"/>
    </row>
    <row r="140" spans="1:5">
      <c r="A140" s="9"/>
      <c r="B140" s="9" t="s">
        <v>672</v>
      </c>
      <c r="C140" s="52">
        <v>1609</v>
      </c>
      <c r="D140" s="10"/>
      <c r="E140" s="11">
        <f>E120+E124+E127+E138+E139</f>
        <v>0</v>
      </c>
    </row>
    <row r="141" spans="1:5">
      <c r="A141" s="9" t="s">
        <v>13</v>
      </c>
      <c r="B141" s="9" t="s">
        <v>94</v>
      </c>
      <c r="C141" s="52">
        <v>1376</v>
      </c>
      <c r="D141" s="10"/>
      <c r="E141" s="11"/>
    </row>
    <row r="142" spans="1:5">
      <c r="A142" s="9" t="s">
        <v>16</v>
      </c>
      <c r="B142" s="9" t="s">
        <v>95</v>
      </c>
      <c r="C142" s="52"/>
      <c r="D142" s="10"/>
      <c r="E142" s="11"/>
    </row>
    <row r="143" spans="1:5">
      <c r="A143" s="9"/>
      <c r="B143" s="9" t="s">
        <v>63</v>
      </c>
      <c r="C143" s="52"/>
      <c r="D143" s="10"/>
      <c r="E143" s="11"/>
    </row>
    <row r="144" spans="1:5">
      <c r="A144" s="9"/>
      <c r="B144" s="14" t="s">
        <v>51</v>
      </c>
      <c r="C144" s="52">
        <v>1392</v>
      </c>
      <c r="D144" s="10"/>
      <c r="E144" s="11"/>
    </row>
    <row r="145" spans="1:6">
      <c r="A145" s="9"/>
      <c r="B145" s="14" t="s">
        <v>52</v>
      </c>
      <c r="C145" s="52">
        <v>1393</v>
      </c>
      <c r="D145" s="10"/>
      <c r="E145" s="11"/>
    </row>
    <row r="146" spans="1:6">
      <c r="A146" s="9"/>
      <c r="B146" s="14" t="s">
        <v>53</v>
      </c>
      <c r="C146" s="52">
        <v>1394</v>
      </c>
      <c r="D146" s="10"/>
      <c r="E146" s="11"/>
    </row>
    <row r="147" spans="1:6">
      <c r="A147" s="9"/>
      <c r="B147" s="14" t="s">
        <v>54</v>
      </c>
      <c r="C147" s="52">
        <v>1395</v>
      </c>
      <c r="D147" s="10"/>
      <c r="E147" s="11"/>
    </row>
    <row r="148" spans="1:6">
      <c r="A148" s="9"/>
      <c r="B148" s="14" t="s">
        <v>64</v>
      </c>
      <c r="C148" s="52">
        <v>1396</v>
      </c>
      <c r="D148" s="10"/>
      <c r="E148" s="11"/>
    </row>
    <row r="149" spans="1:6">
      <c r="A149" s="9"/>
      <c r="B149" s="9" t="s">
        <v>65</v>
      </c>
      <c r="C149" s="52">
        <v>1397</v>
      </c>
      <c r="D149" s="10"/>
      <c r="E149" s="11"/>
    </row>
    <row r="150" spans="1:6">
      <c r="A150" s="9" t="s">
        <v>602</v>
      </c>
      <c r="B150" s="10" t="s">
        <v>49</v>
      </c>
      <c r="C150" s="52">
        <v>1398</v>
      </c>
      <c r="D150" s="10"/>
      <c r="E150" s="11"/>
    </row>
    <row r="151" spans="1:6">
      <c r="A151" s="9"/>
      <c r="B151" s="10" t="s">
        <v>66</v>
      </c>
      <c r="C151" s="52">
        <v>1399</v>
      </c>
      <c r="D151" s="10"/>
      <c r="E151" s="11"/>
    </row>
    <row r="152" spans="1:6">
      <c r="A152" s="9"/>
      <c r="B152" s="9" t="s">
        <v>670</v>
      </c>
      <c r="C152" s="52">
        <v>1349</v>
      </c>
      <c r="D152" s="10"/>
      <c r="E152" s="11">
        <f>SUM(E143:E151)</f>
        <v>0</v>
      </c>
    </row>
    <row r="153" spans="1:6">
      <c r="A153" s="9"/>
      <c r="B153" s="9" t="s">
        <v>676</v>
      </c>
      <c r="C153" s="52">
        <v>1309</v>
      </c>
      <c r="D153" s="10"/>
      <c r="E153" s="11">
        <f>E152+E141+E140+E99</f>
        <v>0</v>
      </c>
    </row>
    <row r="154" spans="1:6">
      <c r="A154" s="9"/>
      <c r="B154" s="64" t="s">
        <v>810</v>
      </c>
      <c r="C154" s="71">
        <v>3651</v>
      </c>
      <c r="D154" s="176"/>
      <c r="E154" s="78"/>
      <c r="F154" s="67"/>
    </row>
    <row r="155" spans="1:6">
      <c r="A155" s="9"/>
      <c r="B155" s="64" t="s">
        <v>869</v>
      </c>
      <c r="C155" s="71">
        <v>1293</v>
      </c>
      <c r="D155" s="72"/>
      <c r="E155" s="11"/>
    </row>
    <row r="156" spans="1:6">
      <c r="A156" s="9"/>
      <c r="B156" s="9" t="s">
        <v>1046</v>
      </c>
      <c r="C156" s="71">
        <v>1300</v>
      </c>
      <c r="D156" s="56"/>
      <c r="E156" s="11">
        <f>E153+E90+E154+E155</f>
        <v>0</v>
      </c>
    </row>
    <row r="157" spans="1:6">
      <c r="A157" s="9" t="s">
        <v>96</v>
      </c>
      <c r="B157" s="9" t="s">
        <v>97</v>
      </c>
      <c r="C157" s="52"/>
      <c r="D157" s="10"/>
      <c r="E157" s="11"/>
    </row>
    <row r="158" spans="1:6">
      <c r="A158" s="9"/>
      <c r="B158" s="9" t="s">
        <v>98</v>
      </c>
      <c r="C158" s="52"/>
      <c r="D158" s="10"/>
      <c r="E158" s="11"/>
    </row>
    <row r="159" spans="1:6">
      <c r="A159" s="9" t="s">
        <v>68</v>
      </c>
      <c r="B159" s="9" t="s">
        <v>99</v>
      </c>
      <c r="C159" s="52"/>
      <c r="D159" s="10"/>
      <c r="E159" s="11"/>
    </row>
    <row r="160" spans="1:6">
      <c r="A160" s="9"/>
      <c r="B160" s="10" t="s">
        <v>100</v>
      </c>
      <c r="C160" s="52">
        <v>1000</v>
      </c>
      <c r="D160" s="10"/>
      <c r="E160" s="11"/>
    </row>
    <row r="161" spans="1:5">
      <c r="A161" s="9"/>
      <c r="B161" s="9" t="s">
        <v>735</v>
      </c>
      <c r="C161" s="52"/>
      <c r="D161" s="10"/>
      <c r="E161" s="11"/>
    </row>
    <row r="162" spans="1:5">
      <c r="A162" s="9"/>
      <c r="B162" s="10" t="s">
        <v>101</v>
      </c>
      <c r="C162" s="52">
        <v>1001</v>
      </c>
      <c r="D162" s="10"/>
      <c r="E162" s="11"/>
    </row>
    <row r="163" spans="1:5">
      <c r="A163" s="9"/>
      <c r="B163" s="10" t="s">
        <v>102</v>
      </c>
      <c r="C163" s="52">
        <v>1002</v>
      </c>
      <c r="D163" s="10"/>
      <c r="E163" s="11"/>
    </row>
    <row r="164" spans="1:5">
      <c r="A164" s="9"/>
      <c r="B164" s="10" t="s">
        <v>103</v>
      </c>
      <c r="C164" s="52">
        <v>1003</v>
      </c>
      <c r="D164" s="10"/>
      <c r="E164" s="11"/>
    </row>
    <row r="165" spans="1:5">
      <c r="A165" s="9"/>
      <c r="B165" s="10" t="s">
        <v>104</v>
      </c>
      <c r="C165" s="52">
        <v>1004</v>
      </c>
      <c r="D165" s="10"/>
      <c r="E165" s="11"/>
    </row>
    <row r="166" spans="1:5">
      <c r="A166" s="9"/>
      <c r="B166" s="10" t="s">
        <v>105</v>
      </c>
      <c r="C166" s="52">
        <v>1005</v>
      </c>
      <c r="D166" s="10"/>
      <c r="E166" s="11"/>
    </row>
    <row r="167" spans="1:5">
      <c r="A167" s="9"/>
      <c r="B167" s="10" t="s">
        <v>106</v>
      </c>
      <c r="C167" s="52">
        <v>1006</v>
      </c>
      <c r="D167" s="10"/>
      <c r="E167" s="11"/>
    </row>
    <row r="168" spans="1:5">
      <c r="A168" s="9"/>
      <c r="B168" s="10" t="s">
        <v>107</v>
      </c>
      <c r="C168" s="52">
        <v>1007</v>
      </c>
      <c r="D168" s="10"/>
      <c r="E168" s="11"/>
    </row>
    <row r="169" spans="1:5">
      <c r="A169" s="9"/>
      <c r="B169" s="9" t="s">
        <v>1391</v>
      </c>
      <c r="C169" s="52">
        <v>1008</v>
      </c>
      <c r="D169" s="10"/>
      <c r="E169" s="11">
        <f>SUM(E162:E168)</f>
        <v>0</v>
      </c>
    </row>
    <row r="170" spans="1:5">
      <c r="A170" s="9"/>
      <c r="B170" s="9" t="s">
        <v>108</v>
      </c>
      <c r="C170" s="52">
        <v>1010</v>
      </c>
      <c r="D170" s="10"/>
      <c r="E170" s="11">
        <f>E169</f>
        <v>0</v>
      </c>
    </row>
    <row r="171" spans="1:5">
      <c r="A171" s="9" t="s">
        <v>11</v>
      </c>
      <c r="B171" s="9" t="s">
        <v>109</v>
      </c>
      <c r="C171" s="52"/>
      <c r="D171" s="10"/>
      <c r="E171" s="11"/>
    </row>
    <row r="172" spans="1:5">
      <c r="A172" s="9"/>
      <c r="B172" s="10" t="s">
        <v>110</v>
      </c>
      <c r="C172" s="52">
        <v>1021</v>
      </c>
      <c r="D172" s="10"/>
      <c r="E172" s="11"/>
    </row>
    <row r="173" spans="1:5">
      <c r="A173" s="9"/>
      <c r="B173" s="10" t="s">
        <v>111</v>
      </c>
      <c r="C173" s="52">
        <v>1022</v>
      </c>
      <c r="D173" s="10"/>
      <c r="E173" s="11"/>
    </row>
    <row r="174" spans="1:5">
      <c r="A174" s="9"/>
      <c r="B174" s="10" t="s">
        <v>1028</v>
      </c>
      <c r="C174" s="52">
        <v>1024</v>
      </c>
      <c r="D174" s="10"/>
      <c r="E174" s="11"/>
    </row>
    <row r="175" spans="1:5">
      <c r="A175" s="9"/>
      <c r="B175" s="10" t="s">
        <v>112</v>
      </c>
      <c r="C175" s="52">
        <v>1029</v>
      </c>
      <c r="D175" s="10"/>
      <c r="E175" s="11"/>
    </row>
    <row r="176" spans="1:5">
      <c r="A176" s="9"/>
      <c r="B176" s="10" t="s">
        <v>113</v>
      </c>
      <c r="C176" s="52">
        <v>1027</v>
      </c>
      <c r="D176" s="10"/>
      <c r="E176" s="11"/>
    </row>
    <row r="177" spans="1:5">
      <c r="A177" s="9"/>
      <c r="B177" s="10" t="s">
        <v>114</v>
      </c>
      <c r="C177" s="52">
        <v>1033</v>
      </c>
      <c r="D177" s="10"/>
      <c r="E177" s="11"/>
    </row>
    <row r="178" spans="1:5">
      <c r="A178" s="9"/>
      <c r="B178" s="10" t="s">
        <v>115</v>
      </c>
      <c r="C178" s="52">
        <v>1036</v>
      </c>
      <c r="D178" s="10"/>
      <c r="E178" s="11"/>
    </row>
    <row r="179" spans="1:5">
      <c r="A179" s="9"/>
      <c r="B179" s="10" t="s">
        <v>116</v>
      </c>
      <c r="C179" s="52">
        <v>1028</v>
      </c>
      <c r="D179" s="10"/>
      <c r="E179" s="11"/>
    </row>
    <row r="180" spans="1:5">
      <c r="A180" s="9"/>
      <c r="B180" s="10" t="s">
        <v>117</v>
      </c>
      <c r="C180" s="52">
        <v>1031</v>
      </c>
      <c r="D180" s="10"/>
      <c r="E180" s="11"/>
    </row>
    <row r="181" spans="1:5">
      <c r="A181" s="9"/>
      <c r="B181" s="56" t="s">
        <v>876</v>
      </c>
      <c r="C181" s="71">
        <v>1294</v>
      </c>
      <c r="D181" s="71"/>
      <c r="E181" s="11"/>
    </row>
    <row r="182" spans="1:5">
      <c r="A182" s="9"/>
      <c r="B182" s="10" t="s">
        <v>118</v>
      </c>
      <c r="C182" s="52">
        <v>1034</v>
      </c>
      <c r="D182" s="10"/>
      <c r="E182" s="11"/>
    </row>
    <row r="183" spans="1:5">
      <c r="A183" s="9"/>
      <c r="B183" s="9" t="s">
        <v>119</v>
      </c>
      <c r="C183" s="52"/>
      <c r="D183" s="10"/>
      <c r="E183" s="11"/>
    </row>
    <row r="184" spans="1:5">
      <c r="A184" s="9"/>
      <c r="B184" s="10" t="s">
        <v>1388</v>
      </c>
      <c r="C184" s="52">
        <v>1338</v>
      </c>
      <c r="D184" s="10"/>
      <c r="E184" s="11"/>
    </row>
    <row r="185" spans="1:5" ht="33">
      <c r="A185" s="9"/>
      <c r="B185" s="10" t="s">
        <v>1431</v>
      </c>
      <c r="C185" s="52">
        <v>1339</v>
      </c>
      <c r="D185" s="10"/>
      <c r="E185" s="11"/>
    </row>
    <row r="186" spans="1:5">
      <c r="A186" s="9"/>
      <c r="B186" s="10" t="s">
        <v>662</v>
      </c>
      <c r="C186" s="52">
        <v>1477</v>
      </c>
      <c r="D186" s="10"/>
      <c r="E186" s="11"/>
    </row>
    <row r="187" spans="1:5">
      <c r="A187" s="9"/>
      <c r="B187" s="10" t="s">
        <v>120</v>
      </c>
      <c r="C187" s="52">
        <v>1478</v>
      </c>
      <c r="D187" s="10"/>
      <c r="E187" s="11"/>
    </row>
    <row r="188" spans="1:5">
      <c r="A188" s="9"/>
      <c r="B188" s="10" t="s">
        <v>636</v>
      </c>
      <c r="C188" s="52">
        <v>1479</v>
      </c>
      <c r="D188" s="10"/>
      <c r="E188" s="11"/>
    </row>
    <row r="189" spans="1:5">
      <c r="A189" s="9"/>
      <c r="B189" s="10" t="s">
        <v>121</v>
      </c>
      <c r="C189" s="52">
        <v>1480</v>
      </c>
      <c r="D189" s="10"/>
      <c r="E189" s="11">
        <f>E187+E188</f>
        <v>0</v>
      </c>
    </row>
    <row r="190" spans="1:5">
      <c r="A190" s="9"/>
      <c r="B190" s="10" t="s">
        <v>122</v>
      </c>
      <c r="C190" s="52"/>
      <c r="D190" s="10"/>
      <c r="E190" s="11"/>
    </row>
    <row r="191" spans="1:5">
      <c r="A191" s="9"/>
      <c r="B191" s="10" t="s">
        <v>268</v>
      </c>
      <c r="C191" s="52">
        <v>1493</v>
      </c>
      <c r="D191" s="10"/>
      <c r="E191" s="11"/>
    </row>
    <row r="192" spans="1:5">
      <c r="A192" s="9"/>
      <c r="B192" s="10" t="s">
        <v>269</v>
      </c>
      <c r="C192" s="52">
        <v>1494</v>
      </c>
      <c r="D192" s="10"/>
      <c r="E192" s="11"/>
    </row>
    <row r="193" spans="1:5">
      <c r="A193" s="9"/>
      <c r="B193" s="10" t="s">
        <v>123</v>
      </c>
      <c r="C193" s="52">
        <v>1490</v>
      </c>
      <c r="D193" s="10"/>
      <c r="E193" s="11">
        <f>E191+E192</f>
        <v>0</v>
      </c>
    </row>
    <row r="194" spans="1:5">
      <c r="A194" s="9"/>
      <c r="B194" s="10" t="s">
        <v>663</v>
      </c>
      <c r="C194" s="52">
        <v>1500</v>
      </c>
      <c r="D194" s="10"/>
      <c r="E194" s="11">
        <f>E185+E186-E189-E193</f>
        <v>0</v>
      </c>
    </row>
    <row r="195" spans="1:5">
      <c r="A195" s="9"/>
      <c r="B195" s="10" t="s">
        <v>124</v>
      </c>
      <c r="C195" s="52">
        <v>1023</v>
      </c>
      <c r="D195" s="10"/>
      <c r="E195" s="11"/>
    </row>
    <row r="196" spans="1:5" ht="18" thickBot="1">
      <c r="A196" s="9"/>
      <c r="B196" s="10" t="s">
        <v>1389</v>
      </c>
      <c r="C196" s="52">
        <v>1026</v>
      </c>
      <c r="D196" s="10"/>
      <c r="E196" s="11">
        <f>E184+E194-E195</f>
        <v>0</v>
      </c>
    </row>
    <row r="197" spans="1:5" ht="33.75" thickBot="1">
      <c r="A197" s="9"/>
      <c r="B197" s="15" t="s">
        <v>973</v>
      </c>
      <c r="C197" s="52">
        <v>1030</v>
      </c>
      <c r="D197" s="10"/>
      <c r="E197" s="16">
        <f>SUM(E172:E182)+E196+E186</f>
        <v>0</v>
      </c>
    </row>
    <row r="198" spans="1:5">
      <c r="A198" s="9"/>
      <c r="B198" s="9" t="s">
        <v>125</v>
      </c>
      <c r="C198" s="52"/>
      <c r="D198" s="10"/>
      <c r="E198" s="11"/>
    </row>
    <row r="199" spans="1:5">
      <c r="A199" s="9"/>
      <c r="B199" s="10" t="s">
        <v>101</v>
      </c>
      <c r="C199" s="52">
        <v>1011</v>
      </c>
      <c r="D199" s="10"/>
      <c r="E199" s="11"/>
    </row>
    <row r="200" spans="1:5">
      <c r="A200" s="9"/>
      <c r="B200" s="10" t="s">
        <v>102</v>
      </c>
      <c r="C200" s="52">
        <v>1012</v>
      </c>
      <c r="D200" s="10"/>
      <c r="E200" s="11"/>
    </row>
    <row r="201" spans="1:5">
      <c r="A201" s="9"/>
      <c r="B201" s="10" t="s">
        <v>126</v>
      </c>
      <c r="C201" s="52">
        <v>1014</v>
      </c>
      <c r="D201" s="10"/>
      <c r="E201" s="11"/>
    </row>
    <row r="202" spans="1:5">
      <c r="A202" s="9"/>
      <c r="B202" s="10" t="s">
        <v>36</v>
      </c>
      <c r="C202" s="52">
        <v>1013</v>
      </c>
      <c r="D202" s="10"/>
      <c r="E202" s="11"/>
    </row>
    <row r="203" spans="1:5">
      <c r="A203" s="9"/>
      <c r="B203" s="9" t="s">
        <v>127</v>
      </c>
      <c r="C203" s="88">
        <v>1020</v>
      </c>
      <c r="D203" s="9"/>
      <c r="E203" s="11">
        <f>SUM(E199:E202)</f>
        <v>0</v>
      </c>
    </row>
    <row r="204" spans="1:5">
      <c r="A204" s="9"/>
      <c r="B204" s="10" t="s">
        <v>128</v>
      </c>
      <c r="C204" s="52">
        <v>1035</v>
      </c>
      <c r="D204" s="10"/>
      <c r="E204" s="11"/>
    </row>
    <row r="205" spans="1:5">
      <c r="A205" s="9"/>
      <c r="B205" s="10" t="s">
        <v>129</v>
      </c>
      <c r="C205" s="52">
        <v>3641</v>
      </c>
      <c r="D205" s="10"/>
      <c r="E205" s="11"/>
    </row>
    <row r="206" spans="1:5">
      <c r="A206" s="9"/>
      <c r="B206" s="17" t="s">
        <v>130</v>
      </c>
      <c r="C206" s="52">
        <v>3645</v>
      </c>
      <c r="D206" s="10"/>
      <c r="E206" s="11"/>
    </row>
    <row r="207" spans="1:5">
      <c r="A207" s="9"/>
      <c r="B207" s="10" t="s">
        <v>131</v>
      </c>
      <c r="C207" s="52">
        <v>3646</v>
      </c>
      <c r="D207" s="10"/>
      <c r="E207" s="11"/>
    </row>
    <row r="208" spans="1:5">
      <c r="A208" s="9"/>
      <c r="B208" s="10" t="s">
        <v>132</v>
      </c>
      <c r="C208" s="52">
        <v>3647</v>
      </c>
      <c r="D208" s="10"/>
      <c r="E208" s="11"/>
    </row>
    <row r="209" spans="1:5" ht="33">
      <c r="A209" s="9"/>
      <c r="B209" s="17" t="s">
        <v>133</v>
      </c>
      <c r="C209" s="52">
        <v>3648</v>
      </c>
      <c r="D209" s="10"/>
      <c r="E209" s="11"/>
    </row>
    <row r="210" spans="1:5">
      <c r="A210" s="9"/>
      <c r="B210" s="17" t="s">
        <v>134</v>
      </c>
      <c r="C210" s="52">
        <v>3649</v>
      </c>
      <c r="D210" s="10"/>
      <c r="E210" s="11"/>
    </row>
    <row r="211" spans="1:5" ht="33">
      <c r="A211" s="9"/>
      <c r="B211" s="9" t="s">
        <v>667</v>
      </c>
      <c r="C211" s="52">
        <v>3650</v>
      </c>
      <c r="D211" s="10"/>
      <c r="E211" s="11">
        <f>E203+E197+SUM(E204:E210)</f>
        <v>0</v>
      </c>
    </row>
    <row r="212" spans="1:5">
      <c r="A212" s="18">
        <v>1</v>
      </c>
      <c r="B212" s="9" t="s">
        <v>135</v>
      </c>
      <c r="C212" s="52"/>
      <c r="D212" s="10"/>
      <c r="E212" s="11"/>
    </row>
    <row r="213" spans="1:5">
      <c r="A213" s="9" t="s">
        <v>68</v>
      </c>
      <c r="B213" s="9" t="s">
        <v>136</v>
      </c>
      <c r="C213" s="52"/>
      <c r="D213" s="10"/>
      <c r="E213" s="11"/>
    </row>
    <row r="214" spans="1:5">
      <c r="A214" s="9" t="s">
        <v>137</v>
      </c>
      <c r="B214" s="9" t="s">
        <v>138</v>
      </c>
      <c r="C214" s="52"/>
      <c r="D214" s="10"/>
      <c r="E214" s="11"/>
    </row>
    <row r="215" spans="1:5">
      <c r="A215" s="9"/>
      <c r="B215" s="9" t="s">
        <v>139</v>
      </c>
      <c r="C215" s="52"/>
      <c r="D215" s="10"/>
      <c r="E215" s="11"/>
    </row>
    <row r="216" spans="1:5">
      <c r="A216" s="9"/>
      <c r="B216" s="10" t="s">
        <v>101</v>
      </c>
      <c r="C216" s="52">
        <v>1101</v>
      </c>
      <c r="D216" s="10"/>
      <c r="E216" s="11">
        <v>0</v>
      </c>
    </row>
    <row r="217" spans="1:5">
      <c r="A217" s="9"/>
      <c r="B217" s="10" t="s">
        <v>102</v>
      </c>
      <c r="C217" s="52">
        <v>1102</v>
      </c>
      <c r="D217" s="10"/>
      <c r="E217" s="11">
        <v>0</v>
      </c>
    </row>
    <row r="218" spans="1:5">
      <c r="A218" s="9"/>
      <c r="B218" s="10" t="s">
        <v>140</v>
      </c>
      <c r="C218" s="52">
        <v>1108</v>
      </c>
      <c r="D218" s="10"/>
      <c r="E218" s="11">
        <v>0</v>
      </c>
    </row>
    <row r="219" spans="1:5">
      <c r="A219" s="9"/>
      <c r="B219" s="10" t="s">
        <v>141</v>
      </c>
      <c r="C219" s="52"/>
      <c r="D219" s="10"/>
      <c r="E219" s="11"/>
    </row>
    <row r="220" spans="1:5">
      <c r="A220" s="9"/>
      <c r="B220" s="10" t="s">
        <v>142</v>
      </c>
      <c r="C220" s="52">
        <v>1044</v>
      </c>
      <c r="D220" s="10"/>
      <c r="E220" s="11">
        <v>0</v>
      </c>
    </row>
    <row r="221" spans="1:5">
      <c r="A221" s="9"/>
      <c r="B221" s="10" t="s">
        <v>143</v>
      </c>
      <c r="C221" s="52">
        <v>1109</v>
      </c>
      <c r="D221" s="10"/>
      <c r="E221" s="11">
        <v>0</v>
      </c>
    </row>
    <row r="222" spans="1:5">
      <c r="A222" s="9"/>
      <c r="B222" s="10" t="s">
        <v>144</v>
      </c>
      <c r="C222" s="52">
        <v>1114</v>
      </c>
      <c r="D222" s="10"/>
      <c r="E222" s="11">
        <v>0</v>
      </c>
    </row>
    <row r="223" spans="1:5">
      <c r="A223" s="9"/>
      <c r="B223" s="9" t="s">
        <v>145</v>
      </c>
      <c r="C223" s="52"/>
      <c r="D223" s="10"/>
      <c r="E223" s="11"/>
    </row>
    <row r="224" spans="1:5">
      <c r="A224" s="9"/>
      <c r="B224" s="10" t="s">
        <v>146</v>
      </c>
      <c r="C224" s="52">
        <v>1103</v>
      </c>
      <c r="D224" s="10"/>
      <c r="E224" s="11">
        <v>0</v>
      </c>
    </row>
    <row r="225" spans="1:5">
      <c r="A225" s="9"/>
      <c r="B225" s="10" t="s">
        <v>52</v>
      </c>
      <c r="C225" s="52">
        <v>1104</v>
      </c>
      <c r="D225" s="10"/>
      <c r="E225" s="11">
        <v>0</v>
      </c>
    </row>
    <row r="226" spans="1:5">
      <c r="A226" s="9"/>
      <c r="B226" s="10" t="s">
        <v>147</v>
      </c>
      <c r="C226" s="52">
        <v>1111</v>
      </c>
      <c r="D226" s="10"/>
      <c r="E226" s="11">
        <v>0</v>
      </c>
    </row>
    <row r="227" spans="1:5">
      <c r="A227" s="9"/>
      <c r="B227" s="10" t="s">
        <v>54</v>
      </c>
      <c r="C227" s="52">
        <v>1009</v>
      </c>
      <c r="D227" s="10"/>
      <c r="E227" s="11">
        <v>0</v>
      </c>
    </row>
    <row r="228" spans="1:5">
      <c r="A228" s="9"/>
      <c r="B228" s="10" t="s">
        <v>64</v>
      </c>
      <c r="C228" s="52">
        <v>1105</v>
      </c>
      <c r="D228" s="10"/>
      <c r="E228" s="11">
        <v>0</v>
      </c>
    </row>
    <row r="229" spans="1:5">
      <c r="A229" s="9"/>
      <c r="B229" s="10" t="s">
        <v>148</v>
      </c>
      <c r="C229" s="52">
        <v>1106</v>
      </c>
      <c r="D229" s="10"/>
      <c r="E229" s="11">
        <v>0</v>
      </c>
    </row>
    <row r="230" spans="1:5" ht="49.5">
      <c r="A230" s="9"/>
      <c r="B230" s="10" t="s">
        <v>781</v>
      </c>
      <c r="C230" s="52">
        <v>1107</v>
      </c>
      <c r="D230" s="10"/>
      <c r="E230" s="11">
        <v>0</v>
      </c>
    </row>
    <row r="231" spans="1:5" ht="33">
      <c r="A231" s="9"/>
      <c r="B231" s="9" t="s">
        <v>149</v>
      </c>
      <c r="C231" s="52">
        <v>1110</v>
      </c>
      <c r="D231" s="10"/>
      <c r="E231" s="11">
        <f>SUM(E216:E230)</f>
        <v>0</v>
      </c>
    </row>
    <row r="232" spans="1:5">
      <c r="A232" s="9"/>
      <c r="B232" s="9" t="s">
        <v>150</v>
      </c>
      <c r="C232" s="52"/>
      <c r="D232" s="10"/>
      <c r="E232" s="11"/>
    </row>
    <row r="233" spans="1:5">
      <c r="A233" s="9"/>
      <c r="B233" s="10" t="s">
        <v>101</v>
      </c>
      <c r="C233" s="52">
        <v>1062</v>
      </c>
      <c r="D233" s="10"/>
      <c r="E233" s="11">
        <v>0</v>
      </c>
    </row>
    <row r="234" spans="1:5">
      <c r="A234" s="9"/>
      <c r="B234" s="10" t="s">
        <v>102</v>
      </c>
      <c r="C234" s="52">
        <v>1063</v>
      </c>
      <c r="D234" s="10"/>
      <c r="E234" s="11">
        <v>0</v>
      </c>
    </row>
    <row r="235" spans="1:5">
      <c r="A235" s="9"/>
      <c r="B235" s="10" t="s">
        <v>140</v>
      </c>
      <c r="C235" s="52">
        <v>1068</v>
      </c>
      <c r="D235" s="10"/>
      <c r="E235" s="11">
        <v>0</v>
      </c>
    </row>
    <row r="236" spans="1:5">
      <c r="A236" s="9"/>
      <c r="B236" s="9" t="s">
        <v>141</v>
      </c>
      <c r="C236" s="52"/>
      <c r="D236" s="10"/>
      <c r="E236" s="11"/>
    </row>
    <row r="237" spans="1:5">
      <c r="A237" s="9"/>
      <c r="B237" s="10" t="s">
        <v>142</v>
      </c>
      <c r="C237" s="52">
        <v>1061</v>
      </c>
      <c r="D237" s="10"/>
      <c r="E237" s="11">
        <v>0</v>
      </c>
    </row>
    <row r="238" spans="1:5">
      <c r="A238" s="9"/>
      <c r="B238" s="10" t="s">
        <v>143</v>
      </c>
      <c r="C238" s="52">
        <v>1069</v>
      </c>
      <c r="D238" s="10"/>
      <c r="E238" s="11">
        <v>0</v>
      </c>
    </row>
    <row r="239" spans="1:5">
      <c r="A239" s="9"/>
      <c r="B239" s="10" t="s">
        <v>151</v>
      </c>
      <c r="C239" s="52">
        <v>1115</v>
      </c>
      <c r="D239" s="10"/>
      <c r="E239" s="11">
        <v>0</v>
      </c>
    </row>
    <row r="240" spans="1:5">
      <c r="A240" s="9"/>
      <c r="B240" s="9" t="s">
        <v>152</v>
      </c>
      <c r="C240" s="52"/>
      <c r="D240" s="10"/>
      <c r="E240" s="11"/>
    </row>
    <row r="241" spans="1:5">
      <c r="A241" s="9"/>
      <c r="B241" s="10" t="s">
        <v>146</v>
      </c>
      <c r="C241" s="52">
        <v>1084</v>
      </c>
      <c r="D241" s="10"/>
      <c r="E241" s="11">
        <v>0</v>
      </c>
    </row>
    <row r="242" spans="1:5">
      <c r="A242" s="9"/>
      <c r="B242" s="10" t="s">
        <v>52</v>
      </c>
      <c r="C242" s="52">
        <v>1085</v>
      </c>
      <c r="D242" s="10"/>
      <c r="E242" s="11">
        <v>0</v>
      </c>
    </row>
    <row r="243" spans="1:5">
      <c r="A243" s="9"/>
      <c r="B243" s="10" t="s">
        <v>53</v>
      </c>
      <c r="C243" s="52">
        <v>1070</v>
      </c>
      <c r="D243" s="10"/>
      <c r="E243" s="11">
        <v>0</v>
      </c>
    </row>
    <row r="244" spans="1:5">
      <c r="A244" s="9"/>
      <c r="B244" s="10" t="s">
        <v>54</v>
      </c>
      <c r="C244" s="52">
        <v>1071</v>
      </c>
      <c r="D244" s="10"/>
      <c r="E244" s="11">
        <v>0</v>
      </c>
    </row>
    <row r="245" spans="1:5">
      <c r="A245" s="9"/>
      <c r="B245" s="10" t="s">
        <v>64</v>
      </c>
      <c r="C245" s="52">
        <v>1066</v>
      </c>
      <c r="D245" s="10"/>
      <c r="E245" s="11">
        <v>0</v>
      </c>
    </row>
    <row r="246" spans="1:5">
      <c r="A246" s="9"/>
      <c r="B246" s="10" t="s">
        <v>153</v>
      </c>
      <c r="C246" s="52">
        <v>1067</v>
      </c>
      <c r="D246" s="10"/>
      <c r="E246" s="11">
        <v>0</v>
      </c>
    </row>
    <row r="247" spans="1:5" ht="33">
      <c r="A247" s="9"/>
      <c r="B247" s="10" t="s">
        <v>1029</v>
      </c>
      <c r="C247" s="52">
        <v>1064</v>
      </c>
      <c r="D247" s="10"/>
      <c r="E247" s="11">
        <v>0</v>
      </c>
    </row>
    <row r="248" spans="1:5" ht="33">
      <c r="A248" s="9"/>
      <c r="B248" s="9" t="s">
        <v>643</v>
      </c>
      <c r="C248" s="52">
        <v>1065</v>
      </c>
      <c r="D248" s="10"/>
      <c r="E248" s="11">
        <f>SUM(E233:E247)</f>
        <v>0</v>
      </c>
    </row>
    <row r="249" spans="1:5">
      <c r="A249" s="64" t="s">
        <v>154</v>
      </c>
      <c r="B249" s="64" t="s">
        <v>1030</v>
      </c>
      <c r="C249" s="71">
        <v>1295</v>
      </c>
      <c r="D249" s="56"/>
      <c r="E249" s="11">
        <v>0</v>
      </c>
    </row>
    <row r="250" spans="1:5" ht="33">
      <c r="A250" s="64" t="s">
        <v>155</v>
      </c>
      <c r="B250" s="64" t="s">
        <v>1031</v>
      </c>
      <c r="C250" s="71" t="s">
        <v>1032</v>
      </c>
      <c r="D250" s="71"/>
      <c r="E250" s="11">
        <v>0</v>
      </c>
    </row>
    <row r="251" spans="1:5" ht="33">
      <c r="A251" s="64"/>
      <c r="B251" s="64" t="s">
        <v>1033</v>
      </c>
      <c r="C251" s="71" t="s">
        <v>1034</v>
      </c>
      <c r="D251" s="71"/>
      <c r="E251" s="11">
        <v>0</v>
      </c>
    </row>
    <row r="252" spans="1:5">
      <c r="A252" s="64"/>
      <c r="B252" s="64" t="s">
        <v>1260</v>
      </c>
      <c r="C252" s="71">
        <v>1083</v>
      </c>
      <c r="D252" s="56"/>
      <c r="E252" s="11">
        <f>+E250+E251</f>
        <v>0</v>
      </c>
    </row>
    <row r="253" spans="1:5">
      <c r="A253" s="9" t="s">
        <v>692</v>
      </c>
      <c r="B253" s="9" t="s">
        <v>156</v>
      </c>
      <c r="C253" s="52">
        <v>1125</v>
      </c>
      <c r="D253" s="10"/>
      <c r="E253" s="11">
        <v>0</v>
      </c>
    </row>
    <row r="254" spans="1:5">
      <c r="A254" s="9" t="s">
        <v>11</v>
      </c>
      <c r="B254" s="9" t="s">
        <v>157</v>
      </c>
      <c r="C254" s="52"/>
      <c r="D254" s="10"/>
      <c r="E254" s="11"/>
    </row>
    <row r="255" spans="1:5">
      <c r="A255" s="9"/>
      <c r="B255" s="10" t="s">
        <v>158</v>
      </c>
      <c r="C255" s="52">
        <v>1117</v>
      </c>
      <c r="D255" s="10"/>
      <c r="E255" s="11">
        <v>0</v>
      </c>
    </row>
    <row r="256" spans="1:5">
      <c r="A256" s="9"/>
      <c r="B256" s="10" t="s">
        <v>159</v>
      </c>
      <c r="C256" s="52">
        <v>1118</v>
      </c>
      <c r="D256" s="10"/>
      <c r="E256" s="11">
        <v>0</v>
      </c>
    </row>
    <row r="257" spans="1:6">
      <c r="A257" s="9"/>
      <c r="B257" s="9" t="s">
        <v>635</v>
      </c>
      <c r="C257" s="52">
        <v>1119</v>
      </c>
      <c r="D257" s="10"/>
      <c r="E257" s="11">
        <f>+E255+E256</f>
        <v>0</v>
      </c>
    </row>
    <row r="258" spans="1:6">
      <c r="A258" s="9" t="s">
        <v>13</v>
      </c>
      <c r="B258" s="9" t="s">
        <v>161</v>
      </c>
      <c r="C258" s="52">
        <v>1080</v>
      </c>
      <c r="D258" s="10"/>
      <c r="E258" s="11">
        <v>0</v>
      </c>
    </row>
    <row r="259" spans="1:6">
      <c r="A259" s="9" t="s">
        <v>16</v>
      </c>
      <c r="B259" s="9" t="s">
        <v>162</v>
      </c>
      <c r="C259" s="52">
        <v>1086</v>
      </c>
      <c r="D259" s="10"/>
      <c r="E259" s="11">
        <v>0</v>
      </c>
    </row>
    <row r="260" spans="1:6" ht="33">
      <c r="A260" s="9"/>
      <c r="B260" s="64" t="s">
        <v>1035</v>
      </c>
      <c r="C260" s="71">
        <v>1025</v>
      </c>
      <c r="D260" s="56"/>
      <c r="E260" s="11">
        <f>+E259+E258+E257+E253+E252+E248+E249+E231</f>
        <v>0</v>
      </c>
      <c r="F260" s="66"/>
    </row>
    <row r="261" spans="1:6">
      <c r="A261" s="18">
        <v>2</v>
      </c>
      <c r="B261" s="9" t="s">
        <v>163</v>
      </c>
      <c r="C261" s="52"/>
      <c r="D261" s="10"/>
      <c r="E261" s="11"/>
    </row>
    <row r="262" spans="1:6">
      <c r="A262" s="9" t="s">
        <v>68</v>
      </c>
      <c r="B262" s="9" t="s">
        <v>136</v>
      </c>
      <c r="C262" s="52"/>
      <c r="D262" s="10"/>
      <c r="E262" s="11"/>
    </row>
    <row r="263" spans="1:6">
      <c r="A263" s="9" t="s">
        <v>137</v>
      </c>
      <c r="B263" s="9" t="s">
        <v>164</v>
      </c>
      <c r="C263" s="52"/>
      <c r="D263" s="10"/>
      <c r="E263" s="11"/>
    </row>
    <row r="264" spans="1:6">
      <c r="A264" s="9"/>
      <c r="B264" s="10" t="s">
        <v>101</v>
      </c>
      <c r="C264" s="52">
        <v>1091</v>
      </c>
      <c r="D264" s="10"/>
      <c r="E264" s="11">
        <v>0</v>
      </c>
    </row>
    <row r="265" spans="1:6">
      <c r="A265" s="9"/>
      <c r="B265" s="10" t="s">
        <v>102</v>
      </c>
      <c r="C265" s="52">
        <v>1092</v>
      </c>
      <c r="D265" s="10"/>
      <c r="E265" s="11">
        <v>0</v>
      </c>
    </row>
    <row r="266" spans="1:6">
      <c r="A266" s="9"/>
      <c r="B266" s="10" t="s">
        <v>165</v>
      </c>
      <c r="C266" s="52"/>
      <c r="D266" s="10"/>
      <c r="E266" s="11"/>
    </row>
    <row r="267" spans="1:6">
      <c r="A267" s="9"/>
      <c r="B267" s="10" t="s">
        <v>166</v>
      </c>
      <c r="C267" s="52">
        <v>1043</v>
      </c>
      <c r="D267" s="10"/>
      <c r="E267" s="11">
        <v>0</v>
      </c>
    </row>
    <row r="268" spans="1:6">
      <c r="A268" s="9"/>
      <c r="B268" s="10" t="s">
        <v>143</v>
      </c>
      <c r="C268" s="52">
        <v>1042</v>
      </c>
      <c r="D268" s="10"/>
      <c r="E268" s="11">
        <v>0</v>
      </c>
    </row>
    <row r="269" spans="1:6">
      <c r="A269" s="9"/>
      <c r="B269" s="10" t="s">
        <v>151</v>
      </c>
      <c r="C269" s="52">
        <v>1116</v>
      </c>
      <c r="D269" s="10"/>
      <c r="E269" s="11">
        <v>0</v>
      </c>
    </row>
    <row r="270" spans="1:6">
      <c r="A270" s="9"/>
      <c r="B270" s="19" t="s">
        <v>167</v>
      </c>
      <c r="C270" s="52"/>
      <c r="D270" s="10"/>
      <c r="E270" s="11"/>
    </row>
    <row r="271" spans="1:6">
      <c r="A271" s="9"/>
      <c r="B271" s="10" t="s">
        <v>146</v>
      </c>
      <c r="C271" s="52">
        <v>1093</v>
      </c>
      <c r="D271" s="10"/>
      <c r="E271" s="11">
        <v>0</v>
      </c>
    </row>
    <row r="272" spans="1:6">
      <c r="A272" s="9"/>
      <c r="B272" s="10" t="s">
        <v>52</v>
      </c>
      <c r="C272" s="52">
        <v>1094</v>
      </c>
      <c r="D272" s="10"/>
      <c r="E272" s="11">
        <v>0</v>
      </c>
    </row>
    <row r="273" spans="1:5">
      <c r="A273" s="9"/>
      <c r="B273" s="10" t="s">
        <v>168</v>
      </c>
      <c r="C273" s="52">
        <v>1098</v>
      </c>
      <c r="D273" s="10"/>
      <c r="E273" s="11">
        <v>0</v>
      </c>
    </row>
    <row r="274" spans="1:5">
      <c r="A274" s="9"/>
      <c r="B274" s="10" t="s">
        <v>54</v>
      </c>
      <c r="C274" s="52">
        <v>1121</v>
      </c>
      <c r="D274" s="10"/>
      <c r="E274" s="11">
        <v>0</v>
      </c>
    </row>
    <row r="275" spans="1:5">
      <c r="A275" s="9"/>
      <c r="B275" s="10" t="s">
        <v>169</v>
      </c>
      <c r="C275" s="52">
        <v>1095</v>
      </c>
      <c r="D275" s="10"/>
      <c r="E275" s="11">
        <v>0</v>
      </c>
    </row>
    <row r="276" spans="1:5">
      <c r="A276" s="9"/>
      <c r="B276" s="10" t="s">
        <v>170</v>
      </c>
      <c r="C276" s="52">
        <v>1096</v>
      </c>
      <c r="D276" s="10"/>
      <c r="E276" s="11">
        <v>0</v>
      </c>
    </row>
    <row r="277" spans="1:5" ht="33">
      <c r="A277" s="9"/>
      <c r="B277" s="10" t="s">
        <v>1036</v>
      </c>
      <c r="C277" s="52">
        <v>1097</v>
      </c>
      <c r="D277" s="10"/>
      <c r="E277" s="11">
        <v>0</v>
      </c>
    </row>
    <row r="278" spans="1:5" ht="33">
      <c r="A278" s="9"/>
      <c r="B278" s="9" t="s">
        <v>171</v>
      </c>
      <c r="C278" s="52">
        <v>1099</v>
      </c>
      <c r="D278" s="10"/>
      <c r="E278" s="11">
        <f>SUM(E264:E277)</f>
        <v>0</v>
      </c>
    </row>
    <row r="279" spans="1:5">
      <c r="A279" s="9" t="s">
        <v>154</v>
      </c>
      <c r="B279" s="9" t="s">
        <v>172</v>
      </c>
      <c r="C279" s="52"/>
      <c r="D279" s="10"/>
      <c r="E279" s="11"/>
    </row>
    <row r="280" spans="1:5">
      <c r="A280" s="9"/>
      <c r="B280" s="10" t="s">
        <v>101</v>
      </c>
      <c r="C280" s="52">
        <v>1055</v>
      </c>
      <c r="D280" s="10"/>
      <c r="E280" s="11">
        <v>0</v>
      </c>
    </row>
    <row r="281" spans="1:5">
      <c r="A281" s="9"/>
      <c r="B281" s="10" t="s">
        <v>102</v>
      </c>
      <c r="C281" s="52">
        <v>1056</v>
      </c>
      <c r="D281" s="10"/>
      <c r="E281" s="11">
        <v>0</v>
      </c>
    </row>
    <row r="282" spans="1:5">
      <c r="A282" s="9"/>
      <c r="B282" s="10" t="s">
        <v>173</v>
      </c>
      <c r="C282" s="52"/>
      <c r="D282" s="10"/>
      <c r="E282" s="11"/>
    </row>
    <row r="283" spans="1:5">
      <c r="A283" s="9"/>
      <c r="B283" s="10" t="s">
        <v>142</v>
      </c>
      <c r="C283" s="52">
        <v>1054</v>
      </c>
      <c r="D283" s="10"/>
      <c r="E283" s="11">
        <v>0</v>
      </c>
    </row>
    <row r="284" spans="1:5">
      <c r="A284" s="9"/>
      <c r="B284" s="10" t="s">
        <v>143</v>
      </c>
      <c r="C284" s="52">
        <v>1052</v>
      </c>
      <c r="D284" s="10"/>
      <c r="E284" s="11">
        <v>0</v>
      </c>
    </row>
    <row r="285" spans="1:5">
      <c r="A285" s="9"/>
      <c r="B285" s="10" t="s">
        <v>151</v>
      </c>
      <c r="C285" s="52">
        <v>1053</v>
      </c>
      <c r="D285" s="10"/>
      <c r="E285" s="11">
        <v>0</v>
      </c>
    </row>
    <row r="286" spans="1:5">
      <c r="A286" s="9"/>
      <c r="B286" s="9" t="s">
        <v>152</v>
      </c>
      <c r="C286" s="52"/>
      <c r="D286" s="10"/>
      <c r="E286" s="11"/>
    </row>
    <row r="287" spans="1:5">
      <c r="A287" s="9"/>
      <c r="B287" s="10" t="s">
        <v>146</v>
      </c>
      <c r="C287" s="52">
        <v>1081</v>
      </c>
      <c r="D287" s="10"/>
      <c r="E287" s="11">
        <v>0</v>
      </c>
    </row>
    <row r="288" spans="1:5">
      <c r="A288" s="9"/>
      <c r="B288" s="10" t="s">
        <v>174</v>
      </c>
      <c r="C288" s="52">
        <v>1082</v>
      </c>
      <c r="D288" s="10"/>
      <c r="E288" s="11">
        <v>0</v>
      </c>
    </row>
    <row r="289" spans="1:5">
      <c r="A289" s="9"/>
      <c r="B289" s="10" t="s">
        <v>168</v>
      </c>
      <c r="C289" s="52">
        <v>1087</v>
      </c>
      <c r="D289" s="10"/>
      <c r="E289" s="11">
        <v>0</v>
      </c>
    </row>
    <row r="290" spans="1:5">
      <c r="A290" s="9"/>
      <c r="B290" s="10" t="s">
        <v>54</v>
      </c>
      <c r="C290" s="52">
        <v>1088</v>
      </c>
      <c r="D290" s="10"/>
      <c r="E290" s="11">
        <v>0</v>
      </c>
    </row>
    <row r="291" spans="1:5">
      <c r="A291" s="9"/>
      <c r="B291" s="10" t="s">
        <v>175</v>
      </c>
      <c r="C291" s="52">
        <v>1057</v>
      </c>
      <c r="D291" s="10"/>
      <c r="E291" s="11">
        <v>0</v>
      </c>
    </row>
    <row r="292" spans="1:5">
      <c r="A292" s="9"/>
      <c r="B292" s="10" t="s">
        <v>170</v>
      </c>
      <c r="C292" s="52">
        <v>1059</v>
      </c>
      <c r="D292" s="10"/>
      <c r="E292" s="11">
        <v>0</v>
      </c>
    </row>
    <row r="293" spans="1:5" ht="33">
      <c r="A293" s="9"/>
      <c r="B293" s="10" t="s">
        <v>176</v>
      </c>
      <c r="C293" s="52">
        <v>1058</v>
      </c>
      <c r="D293" s="10"/>
      <c r="E293" s="11">
        <v>0</v>
      </c>
    </row>
    <row r="294" spans="1:5" ht="33">
      <c r="A294" s="9"/>
      <c r="B294" s="9" t="s">
        <v>804</v>
      </c>
      <c r="C294" s="52">
        <v>1060</v>
      </c>
      <c r="D294" s="10"/>
      <c r="E294" s="11">
        <f>SUM(E280:E293)</f>
        <v>0</v>
      </c>
    </row>
    <row r="295" spans="1:5">
      <c r="A295" s="9"/>
      <c r="B295" s="10" t="s">
        <v>178</v>
      </c>
      <c r="C295" s="52">
        <v>1351</v>
      </c>
      <c r="D295" s="10"/>
      <c r="E295" s="11">
        <v>0</v>
      </c>
    </row>
    <row r="296" spans="1:5">
      <c r="A296" s="9"/>
      <c r="B296" s="64" t="s">
        <v>1037</v>
      </c>
      <c r="C296" s="71">
        <v>1296</v>
      </c>
      <c r="D296" s="56"/>
      <c r="E296" s="11">
        <f>+E295+E294+E278</f>
        <v>0</v>
      </c>
    </row>
    <row r="297" spans="1:5">
      <c r="A297" s="9" t="s">
        <v>691</v>
      </c>
      <c r="B297" s="64" t="s">
        <v>1030</v>
      </c>
      <c r="C297" s="71">
        <v>1297</v>
      </c>
      <c r="D297" s="56"/>
      <c r="E297" s="11">
        <v>0</v>
      </c>
    </row>
    <row r="298" spans="1:5" ht="33">
      <c r="A298" s="9" t="s">
        <v>1038</v>
      </c>
      <c r="B298" s="64" t="s">
        <v>1031</v>
      </c>
      <c r="C298" s="71" t="s">
        <v>1039</v>
      </c>
      <c r="D298" s="56"/>
      <c r="E298" s="11">
        <v>0</v>
      </c>
    </row>
    <row r="299" spans="1:5" ht="33">
      <c r="A299" s="9"/>
      <c r="B299" s="64" t="s">
        <v>1033</v>
      </c>
      <c r="C299" s="71" t="s">
        <v>1040</v>
      </c>
      <c r="D299" s="56"/>
      <c r="E299" s="11">
        <v>0</v>
      </c>
    </row>
    <row r="300" spans="1:5">
      <c r="A300" s="9"/>
      <c r="B300" s="64" t="s">
        <v>1041</v>
      </c>
      <c r="C300" s="71">
        <v>1350</v>
      </c>
      <c r="D300" s="56"/>
      <c r="E300" s="11">
        <f>+E298+E299</f>
        <v>0</v>
      </c>
    </row>
    <row r="301" spans="1:5">
      <c r="A301" s="9" t="s">
        <v>1042</v>
      </c>
      <c r="B301" s="9" t="s">
        <v>177</v>
      </c>
      <c r="C301" s="52"/>
      <c r="D301" s="10"/>
      <c r="E301" s="11"/>
    </row>
    <row r="302" spans="1:5">
      <c r="A302" s="9"/>
      <c r="B302" s="10" t="s">
        <v>179</v>
      </c>
      <c r="C302" s="52">
        <v>1352</v>
      </c>
      <c r="D302" s="10"/>
      <c r="E302" s="11">
        <v>0</v>
      </c>
    </row>
    <row r="303" spans="1:5">
      <c r="A303" s="9"/>
      <c r="B303" s="10" t="s">
        <v>180</v>
      </c>
      <c r="C303" s="52">
        <v>1353</v>
      </c>
      <c r="D303" s="10"/>
      <c r="E303" s="11">
        <v>0</v>
      </c>
    </row>
    <row r="304" spans="1:5">
      <c r="A304" s="9"/>
      <c r="B304" s="10" t="s">
        <v>181</v>
      </c>
      <c r="C304" s="52">
        <v>1355</v>
      </c>
      <c r="D304" s="10"/>
      <c r="E304" s="11">
        <v>0</v>
      </c>
    </row>
    <row r="305" spans="1:6">
      <c r="A305" s="9"/>
      <c r="B305" s="10" t="s">
        <v>182</v>
      </c>
      <c r="C305" s="52">
        <v>1356</v>
      </c>
      <c r="D305" s="10"/>
      <c r="E305" s="11">
        <v>0</v>
      </c>
    </row>
    <row r="306" spans="1:6">
      <c r="A306" s="9"/>
      <c r="B306" s="10" t="s">
        <v>36</v>
      </c>
      <c r="C306" s="52">
        <v>1359</v>
      </c>
      <c r="D306" s="10"/>
      <c r="E306" s="11">
        <v>0</v>
      </c>
    </row>
    <row r="307" spans="1:6">
      <c r="A307" s="9"/>
      <c r="B307" s="9" t="s">
        <v>1043</v>
      </c>
      <c r="C307" s="52">
        <v>1361</v>
      </c>
      <c r="D307" s="10"/>
      <c r="E307" s="11">
        <f>SUM(E302:E306)</f>
        <v>0</v>
      </c>
    </row>
    <row r="308" spans="1:6">
      <c r="A308" s="9"/>
      <c r="B308" s="64" t="s">
        <v>1044</v>
      </c>
      <c r="C308" s="71">
        <v>1362</v>
      </c>
      <c r="D308" s="56"/>
      <c r="E308" s="73">
        <f>+E307+E300+E297+E296</f>
        <v>0</v>
      </c>
    </row>
    <row r="309" spans="1:6">
      <c r="A309" s="9" t="s">
        <v>11</v>
      </c>
      <c r="B309" s="9" t="s">
        <v>183</v>
      </c>
      <c r="C309" s="52"/>
      <c r="D309" s="10"/>
      <c r="E309" s="11"/>
    </row>
    <row r="310" spans="1:6">
      <c r="A310" s="9"/>
      <c r="B310" s="10" t="s">
        <v>184</v>
      </c>
      <c r="C310" s="52">
        <v>1357</v>
      </c>
      <c r="D310" s="10"/>
      <c r="E310" s="11">
        <v>0</v>
      </c>
    </row>
    <row r="311" spans="1:6">
      <c r="A311" s="9"/>
      <c r="B311" s="10" t="s">
        <v>185</v>
      </c>
      <c r="C311" s="52">
        <v>1354</v>
      </c>
      <c r="D311" s="10"/>
      <c r="E311" s="11">
        <v>0</v>
      </c>
    </row>
    <row r="312" spans="1:6">
      <c r="A312" s="9"/>
      <c r="B312" s="10" t="s">
        <v>36</v>
      </c>
      <c r="C312" s="52">
        <v>1358</v>
      </c>
      <c r="D312" s="10"/>
      <c r="E312" s="11">
        <v>0</v>
      </c>
    </row>
    <row r="313" spans="1:6">
      <c r="A313" s="9"/>
      <c r="B313" s="9" t="s">
        <v>736</v>
      </c>
      <c r="C313" s="52">
        <v>1363</v>
      </c>
      <c r="D313" s="10"/>
      <c r="E313" s="11">
        <f>SUM(E310:E312)</f>
        <v>0</v>
      </c>
    </row>
    <row r="314" spans="1:6">
      <c r="A314" s="9" t="s">
        <v>13</v>
      </c>
      <c r="B314" s="9" t="s">
        <v>186</v>
      </c>
      <c r="C314" s="52"/>
      <c r="D314" s="10"/>
      <c r="E314" s="11"/>
    </row>
    <row r="315" spans="1:6">
      <c r="A315" s="9"/>
      <c r="B315" s="10" t="s">
        <v>158</v>
      </c>
      <c r="C315" s="52">
        <v>1371</v>
      </c>
      <c r="D315" s="10"/>
      <c r="E315" s="11">
        <v>0</v>
      </c>
    </row>
    <row r="316" spans="1:6">
      <c r="A316" s="9"/>
      <c r="B316" s="10" t="s">
        <v>159</v>
      </c>
      <c r="C316" s="52">
        <v>1374</v>
      </c>
      <c r="D316" s="10"/>
      <c r="E316" s="11">
        <v>0</v>
      </c>
    </row>
    <row r="317" spans="1:6">
      <c r="A317" s="9"/>
      <c r="B317" s="9" t="s">
        <v>686</v>
      </c>
      <c r="C317" s="52">
        <v>1262</v>
      </c>
      <c r="D317" s="10"/>
      <c r="E317" s="11">
        <f>E315+E316</f>
        <v>0</v>
      </c>
    </row>
    <row r="318" spans="1:6">
      <c r="A318" s="9" t="s">
        <v>16</v>
      </c>
      <c r="B318" s="9" t="s">
        <v>187</v>
      </c>
      <c r="C318" s="52">
        <v>1365</v>
      </c>
      <c r="D318" s="10"/>
      <c r="E318" s="11">
        <v>0</v>
      </c>
    </row>
    <row r="319" spans="1:6">
      <c r="A319" s="9"/>
      <c r="B319" s="9" t="s">
        <v>687</v>
      </c>
      <c r="C319" s="52">
        <v>1265</v>
      </c>
      <c r="D319" s="10"/>
      <c r="E319" s="11">
        <f>+E318+E313+E308+E317</f>
        <v>0</v>
      </c>
    </row>
    <row r="320" spans="1:6">
      <c r="A320" s="9"/>
      <c r="B320" s="65" t="s">
        <v>811</v>
      </c>
      <c r="C320" s="71">
        <v>3652</v>
      </c>
      <c r="D320" s="56"/>
      <c r="E320" s="73"/>
      <c r="F320" s="67"/>
    </row>
    <row r="321" spans="1:5" ht="33">
      <c r="A321" s="9"/>
      <c r="B321" s="9" t="s">
        <v>841</v>
      </c>
      <c r="C321" s="52">
        <v>1100</v>
      </c>
      <c r="D321" s="10"/>
      <c r="E321" s="11">
        <f>+E320+E319+E260+E211+E170</f>
        <v>0</v>
      </c>
    </row>
    <row r="322" spans="1:5">
      <c r="A322" s="20"/>
    </row>
  </sheetData>
  <mergeCells count="3">
    <mergeCell ref="A2:E2"/>
    <mergeCell ref="A3:E3"/>
    <mergeCell ref="A6:E6"/>
  </mergeCells>
  <pageMargins left="0.47" right="0.33" top="0.23622047244094491" bottom="0.36" header="0.23622047244094491" footer="0.21"/>
  <pageSetup scale="75" fitToHeight="0" orientation="portrait" r:id="rId1"/>
  <rowBreaks count="8" manualBreakCount="8">
    <brk id="41" max="3" man="1"/>
    <brk id="76" max="3" man="1"/>
    <brk id="120" max="3" man="1"/>
    <brk id="156" max="3" man="1"/>
    <brk id="170" max="3" man="1"/>
    <brk id="211" max="3" man="1"/>
    <brk id="253" max="3" man="1"/>
    <brk id="278" max="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A63C5-2E6A-4DBA-BB7B-93651F191AD6}">
  <sheetPr codeName="Sheet18">
    <pageSetUpPr fitToPage="1"/>
  </sheetPr>
  <dimension ref="A2:E71"/>
  <sheetViews>
    <sheetView view="pageBreakPreview" zoomScale="70" zoomScaleNormal="85" zoomScaleSheetLayoutView="70" workbookViewId="0"/>
  </sheetViews>
  <sheetFormatPr defaultColWidth="9.140625" defaultRowHeight="17.25"/>
  <cols>
    <col min="1" max="1" width="7.140625" style="8" customWidth="1"/>
    <col min="2" max="2" width="75.85546875" style="8" customWidth="1"/>
    <col min="3" max="3" width="11" style="214" bestFit="1" customWidth="1"/>
    <col min="4" max="4" width="17" style="8" customWidth="1"/>
    <col min="5" max="5" width="18.140625" style="21" bestFit="1" customWidth="1"/>
    <col min="6" max="6" width="78.28515625" style="8" customWidth="1"/>
    <col min="7" max="9" width="9.140625" style="8"/>
    <col min="10" max="10" width="14.28515625" style="8" bestFit="1" customWidth="1"/>
    <col min="11" max="16384" width="9.140625" style="8"/>
  </cols>
  <sheetData>
    <row r="2" spans="1:5" ht="20.25">
      <c r="A2" s="370" t="s">
        <v>647</v>
      </c>
      <c r="B2" s="370"/>
      <c r="C2" s="370"/>
      <c r="D2" s="370"/>
      <c r="E2" s="370"/>
    </row>
    <row r="3" spans="1:5" ht="20.25">
      <c r="A3" s="371" t="s">
        <v>1378</v>
      </c>
      <c r="B3" s="371"/>
      <c r="C3" s="371"/>
      <c r="D3" s="371"/>
      <c r="E3" s="371"/>
    </row>
    <row r="4" spans="1:5" ht="82.5">
      <c r="A4" s="296" t="s">
        <v>262</v>
      </c>
      <c r="B4" s="296" t="s">
        <v>263</v>
      </c>
      <c r="C4" s="297" t="s">
        <v>264</v>
      </c>
      <c r="D4" s="298" t="s">
        <v>1277</v>
      </c>
      <c r="E4" s="298" t="s">
        <v>1430</v>
      </c>
    </row>
    <row r="5" spans="1:5">
      <c r="A5" s="115"/>
      <c r="B5" s="116"/>
      <c r="C5" s="213"/>
      <c r="D5" s="116"/>
      <c r="E5" s="117"/>
    </row>
    <row r="6" spans="1:5" ht="20.25">
      <c r="A6" s="371" t="s">
        <v>783</v>
      </c>
      <c r="B6" s="371"/>
      <c r="C6" s="371"/>
      <c r="D6" s="371"/>
      <c r="E6" s="371"/>
    </row>
    <row r="7" spans="1:5">
      <c r="A7" s="10">
        <v>1</v>
      </c>
      <c r="B7" s="9" t="s">
        <v>188</v>
      </c>
      <c r="C7" s="52"/>
      <c r="D7" s="10"/>
      <c r="E7" s="11"/>
    </row>
    <row r="8" spans="1:5">
      <c r="A8" s="10"/>
      <c r="B8" s="10" t="s">
        <v>189</v>
      </c>
      <c r="C8" s="52">
        <v>1401</v>
      </c>
      <c r="D8" s="10"/>
      <c r="E8" s="11"/>
    </row>
    <row r="9" spans="1:5">
      <c r="A9" s="10"/>
      <c r="B9" s="10" t="s">
        <v>190</v>
      </c>
      <c r="C9" s="52">
        <v>1404</v>
      </c>
      <c r="D9" s="10"/>
      <c r="E9" s="11"/>
    </row>
    <row r="10" spans="1:5" ht="33">
      <c r="A10" s="10"/>
      <c r="B10" s="10" t="s">
        <v>191</v>
      </c>
      <c r="C10" s="52">
        <v>1417</v>
      </c>
      <c r="D10" s="10"/>
      <c r="E10" s="11"/>
    </row>
    <row r="11" spans="1:5">
      <c r="A11" s="10"/>
      <c r="B11" s="9" t="s">
        <v>675</v>
      </c>
      <c r="C11" s="52">
        <v>1410</v>
      </c>
      <c r="D11" s="10"/>
      <c r="E11" s="11">
        <f>SUM(E8:E10)</f>
        <v>0</v>
      </c>
    </row>
    <row r="12" spans="1:5">
      <c r="A12" s="10"/>
      <c r="B12" s="9" t="s">
        <v>192</v>
      </c>
      <c r="C12" s="52">
        <v>1402</v>
      </c>
      <c r="D12" s="10"/>
      <c r="E12" s="11"/>
    </row>
    <row r="13" spans="1:5">
      <c r="A13" s="10"/>
      <c r="B13" s="64" t="s">
        <v>1045</v>
      </c>
      <c r="C13" s="71">
        <v>1405</v>
      </c>
      <c r="D13" s="56"/>
      <c r="E13" s="11">
        <f>E11+E12</f>
        <v>0</v>
      </c>
    </row>
    <row r="14" spans="1:5">
      <c r="A14" s="10">
        <v>2</v>
      </c>
      <c r="B14" s="9" t="s">
        <v>193</v>
      </c>
      <c r="C14" s="52"/>
      <c r="D14" s="10"/>
      <c r="E14" s="11"/>
    </row>
    <row r="15" spans="1:5">
      <c r="A15" s="10"/>
      <c r="B15" s="10" t="s">
        <v>194</v>
      </c>
      <c r="C15" s="52">
        <v>1407</v>
      </c>
      <c r="D15" s="10"/>
      <c r="E15" s="11"/>
    </row>
    <row r="16" spans="1:5">
      <c r="A16" s="10"/>
      <c r="B16" s="10" t="s">
        <v>195</v>
      </c>
      <c r="C16" s="52">
        <v>1406</v>
      </c>
      <c r="D16" s="10"/>
      <c r="E16" s="11"/>
    </row>
    <row r="17" spans="1:5" ht="33">
      <c r="A17" s="10"/>
      <c r="B17" s="10" t="s">
        <v>196</v>
      </c>
      <c r="C17" s="52">
        <v>1419</v>
      </c>
      <c r="D17" s="10"/>
      <c r="E17" s="11"/>
    </row>
    <row r="18" spans="1:5">
      <c r="A18" s="10"/>
      <c r="B18" s="10" t="s">
        <v>197</v>
      </c>
      <c r="C18" s="52">
        <v>1411</v>
      </c>
      <c r="D18" s="10"/>
      <c r="E18" s="11"/>
    </row>
    <row r="19" spans="1:5">
      <c r="A19" s="10"/>
      <c r="B19" s="10" t="s">
        <v>678</v>
      </c>
      <c r="C19" s="52">
        <v>1408</v>
      </c>
      <c r="D19" s="10"/>
      <c r="E19" s="11"/>
    </row>
    <row r="20" spans="1:5">
      <c r="A20" s="10"/>
      <c r="B20" s="10" t="s">
        <v>679</v>
      </c>
      <c r="C20" s="52">
        <v>1412</v>
      </c>
      <c r="D20" s="10"/>
      <c r="E20" s="11"/>
    </row>
    <row r="21" spans="1:5">
      <c r="A21" s="10"/>
      <c r="B21" s="10" t="s">
        <v>680</v>
      </c>
      <c r="C21" s="52">
        <v>1409</v>
      </c>
      <c r="D21" s="10"/>
      <c r="E21" s="11"/>
    </row>
    <row r="22" spans="1:5" ht="66">
      <c r="A22" s="10"/>
      <c r="B22" s="10" t="s">
        <v>681</v>
      </c>
      <c r="C22" s="52">
        <v>1415</v>
      </c>
      <c r="D22" s="10"/>
      <c r="E22" s="11"/>
    </row>
    <row r="23" spans="1:5" ht="188.25" customHeight="1">
      <c r="A23" s="10"/>
      <c r="B23" s="44" t="s">
        <v>1457</v>
      </c>
      <c r="C23" s="182" t="s">
        <v>1456</v>
      </c>
      <c r="D23" s="181"/>
      <c r="E23" s="44" t="s">
        <v>1381</v>
      </c>
    </row>
    <row r="24" spans="1:5">
      <c r="A24" s="10"/>
      <c r="B24" s="10" t="s">
        <v>682</v>
      </c>
      <c r="C24" s="52">
        <v>1418</v>
      </c>
      <c r="D24" s="10"/>
      <c r="E24" s="11"/>
    </row>
    <row r="25" spans="1:5">
      <c r="A25" s="10"/>
      <c r="B25" s="10" t="s">
        <v>683</v>
      </c>
      <c r="C25" s="52">
        <v>1416</v>
      </c>
      <c r="D25" s="10"/>
      <c r="E25" s="11"/>
    </row>
    <row r="26" spans="1:5">
      <c r="A26" s="10"/>
      <c r="B26" s="10" t="s">
        <v>1256</v>
      </c>
      <c r="C26" s="52">
        <v>1414</v>
      </c>
      <c r="D26" s="10"/>
      <c r="E26" s="11"/>
    </row>
    <row r="27" spans="1:5">
      <c r="A27" s="10"/>
      <c r="B27" s="56" t="s">
        <v>884</v>
      </c>
      <c r="C27" s="71">
        <v>1676</v>
      </c>
      <c r="D27" s="56"/>
      <c r="E27" s="11"/>
    </row>
    <row r="28" spans="1:5" ht="33">
      <c r="A28" s="10"/>
      <c r="B28" s="9" t="s">
        <v>974</v>
      </c>
      <c r="C28" s="88">
        <v>1420</v>
      </c>
      <c r="D28" s="9"/>
      <c r="E28" s="12">
        <f>SUM(E15:E26)</f>
        <v>0</v>
      </c>
    </row>
    <row r="29" spans="1:5" ht="33">
      <c r="A29" s="9">
        <v>3</v>
      </c>
      <c r="B29" s="9" t="s">
        <v>791</v>
      </c>
      <c r="C29" s="88">
        <v>1425</v>
      </c>
      <c r="D29" s="9"/>
      <c r="E29" s="11">
        <f>E13-E28</f>
        <v>0</v>
      </c>
    </row>
    <row r="30" spans="1:5">
      <c r="A30" s="10">
        <v>4</v>
      </c>
      <c r="B30" s="19" t="s">
        <v>198</v>
      </c>
      <c r="C30" s="88">
        <v>1435</v>
      </c>
      <c r="D30" s="9"/>
      <c r="E30" s="11"/>
    </row>
    <row r="31" spans="1:5">
      <c r="A31" s="10">
        <v>5</v>
      </c>
      <c r="B31" s="19" t="s">
        <v>199</v>
      </c>
      <c r="C31" s="88">
        <v>1436</v>
      </c>
      <c r="D31" s="9"/>
      <c r="E31" s="11"/>
    </row>
    <row r="32" spans="1:5" ht="33">
      <c r="A32" s="10">
        <v>6</v>
      </c>
      <c r="B32" s="9" t="s">
        <v>792</v>
      </c>
      <c r="C32" s="88">
        <v>1437</v>
      </c>
      <c r="D32" s="9"/>
      <c r="E32" s="11">
        <f>E29-E30-E31</f>
        <v>0</v>
      </c>
    </row>
    <row r="33" spans="1:5">
      <c r="A33" s="9">
        <v>7</v>
      </c>
      <c r="B33" s="19" t="s">
        <v>1257</v>
      </c>
      <c r="C33" s="52"/>
      <c r="D33" s="10"/>
      <c r="E33" s="11"/>
    </row>
    <row r="34" spans="1:5">
      <c r="A34" s="10"/>
      <c r="B34" s="17" t="s">
        <v>200</v>
      </c>
      <c r="C34" s="52">
        <v>1441</v>
      </c>
      <c r="D34" s="10"/>
      <c r="E34" s="11"/>
    </row>
    <row r="35" spans="1:5">
      <c r="A35" s="10"/>
      <c r="B35" s="17" t="s">
        <v>777</v>
      </c>
      <c r="C35" s="52">
        <v>1446</v>
      </c>
      <c r="D35" s="10"/>
      <c r="E35" s="11"/>
    </row>
    <row r="36" spans="1:5">
      <c r="A36" s="10"/>
      <c r="B36" s="17" t="s">
        <v>778</v>
      </c>
      <c r="C36" s="52">
        <v>1442</v>
      </c>
      <c r="D36" s="10"/>
      <c r="E36" s="11"/>
    </row>
    <row r="37" spans="1:5">
      <c r="A37" s="10"/>
      <c r="B37" s="17" t="s">
        <v>779</v>
      </c>
      <c r="C37" s="52">
        <v>1443</v>
      </c>
      <c r="D37" s="10"/>
      <c r="E37" s="11"/>
    </row>
    <row r="38" spans="1:5">
      <c r="A38" s="10"/>
      <c r="B38" s="17" t="s">
        <v>780</v>
      </c>
      <c r="C38" s="52">
        <v>1445</v>
      </c>
      <c r="D38" s="10"/>
      <c r="E38" s="11"/>
    </row>
    <row r="39" spans="1:5">
      <c r="A39" s="10"/>
      <c r="B39" s="10" t="s">
        <v>201</v>
      </c>
      <c r="C39" s="52">
        <v>1447</v>
      </c>
      <c r="D39" s="10"/>
      <c r="E39" s="11"/>
    </row>
    <row r="40" spans="1:5">
      <c r="A40" s="10"/>
      <c r="B40" s="10" t="s">
        <v>202</v>
      </c>
      <c r="C40" s="52">
        <v>1449</v>
      </c>
      <c r="D40" s="10"/>
      <c r="E40" s="11"/>
    </row>
    <row r="41" spans="1:5">
      <c r="A41" s="10"/>
      <c r="B41" s="10" t="s">
        <v>203</v>
      </c>
      <c r="C41" s="52">
        <v>1451</v>
      </c>
      <c r="D41" s="10"/>
      <c r="E41" s="11"/>
    </row>
    <row r="42" spans="1:5">
      <c r="A42" s="10"/>
      <c r="B42" s="17" t="s">
        <v>204</v>
      </c>
      <c r="C42" s="52">
        <v>1444</v>
      </c>
      <c r="D42" s="10"/>
      <c r="E42" s="11"/>
    </row>
    <row r="43" spans="1:5">
      <c r="A43" s="10"/>
      <c r="B43" s="19" t="s">
        <v>205</v>
      </c>
      <c r="C43" s="52">
        <v>1448</v>
      </c>
      <c r="D43" s="10"/>
      <c r="E43" s="11"/>
    </row>
    <row r="44" spans="1:5">
      <c r="A44" s="10"/>
      <c r="B44" s="19" t="s">
        <v>206</v>
      </c>
      <c r="C44" s="52">
        <v>1450</v>
      </c>
      <c r="D44" s="10"/>
      <c r="E44" s="11">
        <f>SUM(E34:E42)-E43</f>
        <v>0</v>
      </c>
    </row>
    <row r="45" spans="1:5" ht="33">
      <c r="A45" s="9">
        <v>8</v>
      </c>
      <c r="B45" s="55" t="s">
        <v>806</v>
      </c>
      <c r="C45" s="71">
        <v>1455</v>
      </c>
      <c r="D45" s="56"/>
      <c r="E45" s="11">
        <f>E32-E44</f>
        <v>0</v>
      </c>
    </row>
    <row r="46" spans="1:5" ht="33">
      <c r="A46" s="9"/>
      <c r="B46" s="55" t="s">
        <v>847</v>
      </c>
      <c r="C46" s="71">
        <v>1673</v>
      </c>
      <c r="D46" s="56"/>
      <c r="E46" s="73"/>
    </row>
    <row r="47" spans="1:5">
      <c r="A47" s="9"/>
      <c r="B47" s="55" t="s">
        <v>807</v>
      </c>
      <c r="C47" s="71">
        <v>1674</v>
      </c>
      <c r="D47" s="56"/>
      <c r="E47" s="11">
        <f>+E45+E46</f>
        <v>0</v>
      </c>
    </row>
    <row r="48" spans="1:5">
      <c r="A48" s="9">
        <v>9</v>
      </c>
      <c r="B48" s="19" t="s">
        <v>207</v>
      </c>
      <c r="C48" s="52">
        <v>1427</v>
      </c>
      <c r="D48" s="10"/>
      <c r="E48" s="11"/>
    </row>
    <row r="49" spans="1:5">
      <c r="A49" s="9">
        <v>10</v>
      </c>
      <c r="B49" s="19" t="s">
        <v>808</v>
      </c>
      <c r="C49" s="52">
        <v>1468</v>
      </c>
      <c r="D49" s="10"/>
      <c r="E49" s="11">
        <f>+E47-E48</f>
        <v>0</v>
      </c>
    </row>
    <row r="50" spans="1:5">
      <c r="A50" s="9">
        <v>11</v>
      </c>
      <c r="B50" s="19" t="s">
        <v>208</v>
      </c>
      <c r="C50" s="88"/>
      <c r="D50" s="9"/>
      <c r="E50" s="11"/>
    </row>
    <row r="51" spans="1:5">
      <c r="A51" s="10"/>
      <c r="B51" s="17" t="s">
        <v>684</v>
      </c>
      <c r="C51" s="52">
        <v>1461</v>
      </c>
      <c r="D51" s="10"/>
      <c r="E51" s="11"/>
    </row>
    <row r="52" spans="1:5">
      <c r="A52" s="10"/>
      <c r="B52" s="17" t="s">
        <v>209</v>
      </c>
      <c r="C52" s="52">
        <v>1464</v>
      </c>
      <c r="D52" s="10"/>
      <c r="E52" s="11"/>
    </row>
    <row r="53" spans="1:5">
      <c r="A53" s="10"/>
      <c r="B53" s="57" t="s">
        <v>848</v>
      </c>
      <c r="C53" s="71">
        <v>1675</v>
      </c>
      <c r="D53" s="56"/>
      <c r="E53" s="11"/>
    </row>
    <row r="54" spans="1:5">
      <c r="A54" s="10"/>
      <c r="B54" s="55" t="s">
        <v>809</v>
      </c>
      <c r="C54" s="71">
        <v>1466</v>
      </c>
      <c r="D54" s="56"/>
      <c r="E54" s="11">
        <f>+E51-E52+E53</f>
        <v>0</v>
      </c>
    </row>
    <row r="55" spans="1:5">
      <c r="A55" s="10"/>
      <c r="B55" s="17" t="s">
        <v>685</v>
      </c>
      <c r="C55" s="52">
        <v>1463</v>
      </c>
      <c r="D55" s="10"/>
      <c r="E55" s="11"/>
    </row>
    <row r="56" spans="1:5">
      <c r="A56" s="10"/>
      <c r="B56" s="19" t="s">
        <v>210</v>
      </c>
      <c r="C56" s="52">
        <v>1465</v>
      </c>
      <c r="D56" s="10"/>
      <c r="E56" s="11">
        <f>E54+E55</f>
        <v>0</v>
      </c>
    </row>
    <row r="57" spans="1:5">
      <c r="A57" s="10">
        <v>12</v>
      </c>
      <c r="B57" s="19" t="s">
        <v>211</v>
      </c>
      <c r="C57" s="52">
        <v>1475</v>
      </c>
      <c r="D57" s="10"/>
      <c r="E57" s="11">
        <f>E49-E56</f>
        <v>0</v>
      </c>
    </row>
    <row r="58" spans="1:5">
      <c r="A58" s="10">
        <v>13</v>
      </c>
      <c r="B58" s="19" t="s">
        <v>212</v>
      </c>
      <c r="C58" s="52">
        <v>1491</v>
      </c>
      <c r="D58" s="10"/>
      <c r="E58" s="11"/>
    </row>
    <row r="59" spans="1:5">
      <c r="A59" s="10">
        <v>14</v>
      </c>
      <c r="B59" s="17" t="s">
        <v>213</v>
      </c>
      <c r="C59" s="52">
        <v>1492</v>
      </c>
      <c r="D59" s="10"/>
      <c r="E59" s="11"/>
    </row>
    <row r="60" spans="1:5">
      <c r="A60" s="10">
        <v>15</v>
      </c>
      <c r="B60" s="19" t="s">
        <v>214</v>
      </c>
      <c r="C60" s="52">
        <v>1495</v>
      </c>
      <c r="D60" s="10"/>
      <c r="E60" s="11">
        <f>E58-E59</f>
        <v>0</v>
      </c>
    </row>
    <row r="61" spans="1:5" ht="33">
      <c r="A61" s="10">
        <v>16</v>
      </c>
      <c r="B61" s="19" t="s">
        <v>215</v>
      </c>
      <c r="C61" s="52">
        <v>1600</v>
      </c>
      <c r="D61" s="10"/>
      <c r="E61" s="11">
        <f>E57+E60</f>
        <v>0</v>
      </c>
    </row>
    <row r="62" spans="1:5">
      <c r="A62" s="10">
        <v>17</v>
      </c>
      <c r="B62" s="19" t="s">
        <v>216</v>
      </c>
      <c r="C62" s="52"/>
      <c r="D62" s="10"/>
      <c r="E62" s="11"/>
    </row>
    <row r="63" spans="1:5">
      <c r="A63" s="10"/>
      <c r="B63" s="17" t="s">
        <v>725</v>
      </c>
      <c r="C63" s="52">
        <v>1661</v>
      </c>
      <c r="D63" s="10"/>
      <c r="E63" s="11"/>
    </row>
    <row r="64" spans="1:5" ht="24.75" customHeight="1">
      <c r="A64" s="10"/>
      <c r="B64" s="17" t="s">
        <v>726</v>
      </c>
      <c r="C64" s="52">
        <v>1664</v>
      </c>
      <c r="D64" s="10"/>
      <c r="E64" s="11"/>
    </row>
    <row r="65" spans="1:5">
      <c r="A65" s="10"/>
      <c r="B65" s="17" t="s">
        <v>727</v>
      </c>
      <c r="C65" s="52">
        <v>1666</v>
      </c>
      <c r="D65" s="10"/>
      <c r="E65" s="11"/>
    </row>
    <row r="66" spans="1:5">
      <c r="A66" s="10"/>
      <c r="B66" s="17" t="s">
        <v>728</v>
      </c>
      <c r="C66" s="52">
        <v>1668</v>
      </c>
      <c r="D66" s="10"/>
      <c r="E66" s="11"/>
    </row>
    <row r="67" spans="1:5" ht="51" customHeight="1">
      <c r="A67" s="10"/>
      <c r="B67" s="19" t="s">
        <v>645</v>
      </c>
      <c r="C67" s="52">
        <v>1670</v>
      </c>
      <c r="D67" s="10"/>
      <c r="E67" s="11">
        <f>SUM(E63:E66)+E61</f>
        <v>0</v>
      </c>
    </row>
    <row r="68" spans="1:5">
      <c r="A68" s="10">
        <v>18</v>
      </c>
      <c r="B68" s="19" t="s">
        <v>217</v>
      </c>
      <c r="C68" s="52"/>
      <c r="D68" s="10"/>
      <c r="E68" s="11"/>
    </row>
    <row r="69" spans="1:5">
      <c r="A69" s="10"/>
      <c r="B69" s="17" t="s">
        <v>1258</v>
      </c>
      <c r="C69" s="52">
        <v>1671</v>
      </c>
      <c r="D69" s="10"/>
      <c r="E69" s="11"/>
    </row>
    <row r="70" spans="1:5">
      <c r="A70" s="10"/>
      <c r="B70" s="17" t="s">
        <v>1259</v>
      </c>
      <c r="C70" s="52">
        <v>1672</v>
      </c>
      <c r="D70" s="10"/>
      <c r="E70" s="11"/>
    </row>
    <row r="71" spans="1:5">
      <c r="A71" s="20"/>
    </row>
  </sheetData>
  <mergeCells count="3">
    <mergeCell ref="A2:E2"/>
    <mergeCell ref="A3:E3"/>
    <mergeCell ref="A6:E6"/>
  </mergeCells>
  <pageMargins left="0.47" right="0.33" top="0.23622047244094491" bottom="0.36" header="0.23622047244094491" footer="0.21"/>
  <pageSetup scale="75" fitToHeight="0" orientation="portrait" r:id="rId1"/>
  <rowBreaks count="1" manualBreakCount="1">
    <brk id="32" max="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CCE43-B5CE-4F62-AFB9-F9D4ED9E8B13}">
  <sheetPr codeName="Sheet12">
    <pageSetUpPr fitToPage="1"/>
  </sheetPr>
  <dimension ref="A1:E15"/>
  <sheetViews>
    <sheetView view="pageBreakPreview" zoomScale="145" zoomScaleNormal="100" zoomScaleSheetLayoutView="145" workbookViewId="0"/>
  </sheetViews>
  <sheetFormatPr defaultRowHeight="15"/>
  <cols>
    <col min="1" max="1" width="59" customWidth="1"/>
    <col min="2" max="2" width="21" customWidth="1"/>
  </cols>
  <sheetData>
    <row r="1" spans="1:5" s="8" customFormat="1" ht="17.25">
      <c r="C1" s="214"/>
      <c r="E1" s="21"/>
    </row>
    <row r="2" spans="1:5" s="8" customFormat="1" ht="17.25">
      <c r="A2" s="375" t="s">
        <v>647</v>
      </c>
      <c r="B2" s="375"/>
      <c r="C2" s="299"/>
      <c r="D2" s="299"/>
      <c r="E2" s="299"/>
    </row>
    <row r="3" spans="1:5" s="8" customFormat="1" ht="17.25">
      <c r="A3" s="376" t="s">
        <v>1378</v>
      </c>
      <c r="B3" s="376"/>
      <c r="C3" s="300"/>
      <c r="D3" s="300"/>
      <c r="E3" s="300"/>
    </row>
    <row r="5" spans="1:5">
      <c r="A5" s="374" t="s">
        <v>1285</v>
      </c>
      <c r="B5" s="374"/>
    </row>
    <row r="7" spans="1:5" ht="30">
      <c r="A7" s="102" t="s">
        <v>1324</v>
      </c>
      <c r="B7" s="43" t="s">
        <v>658</v>
      </c>
    </row>
    <row r="9" spans="1:5">
      <c r="A9" s="43" t="s">
        <v>1283</v>
      </c>
    </row>
    <row r="11" spans="1:5" ht="30">
      <c r="A11" s="140" t="s">
        <v>1382</v>
      </c>
      <c r="B11" s="105" t="s">
        <v>1284</v>
      </c>
    </row>
    <row r="12" spans="1:5">
      <c r="A12" s="49"/>
      <c r="B12" s="49"/>
    </row>
    <row r="13" spans="1:5">
      <c r="A13" s="49"/>
      <c r="B13" s="49"/>
    </row>
    <row r="14" spans="1:5">
      <c r="A14" s="49"/>
      <c r="B14" s="49"/>
    </row>
    <row r="15" spans="1:5">
      <c r="A15" s="49"/>
      <c r="B15" s="49"/>
    </row>
  </sheetData>
  <mergeCells count="3">
    <mergeCell ref="A5:B5"/>
    <mergeCell ref="A2:B2"/>
    <mergeCell ref="A3:B3"/>
  </mergeCells>
  <pageMargins left="0.70866141732283472" right="0.70866141732283472" top="0.15748031496062992" bottom="0.15748031496062992" header="0.31496062992125984" footer="0.31496062992125984"/>
  <pageSetup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E162"/>
  <sheetViews>
    <sheetView view="pageBreakPreview" zoomScale="85" zoomScaleNormal="95" zoomScaleSheetLayoutView="85" workbookViewId="0">
      <selection sqref="A1:E1"/>
    </sheetView>
  </sheetViews>
  <sheetFormatPr defaultColWidth="9.140625" defaultRowHeight="15"/>
  <cols>
    <col min="1" max="1" width="4.7109375" style="93" customWidth="1"/>
    <col min="2" max="2" width="87.85546875" style="30" customWidth="1"/>
    <col min="3" max="3" width="9.140625" style="223" customWidth="1"/>
    <col min="4" max="4" width="16" style="93" customWidth="1"/>
    <col min="5" max="5" width="16" style="23" customWidth="1"/>
    <col min="6" max="6" width="12.7109375" style="7" customWidth="1"/>
    <col min="7" max="7" width="15.7109375" style="7" bestFit="1" customWidth="1"/>
    <col min="8" max="8" width="15.28515625" style="7" bestFit="1" customWidth="1"/>
    <col min="9" max="9" width="15.28515625" style="7" customWidth="1"/>
    <col min="10" max="10" width="17.28515625" style="7" customWidth="1"/>
    <col min="11" max="11" width="14.85546875" style="7" customWidth="1"/>
    <col min="12" max="12" width="13" style="7" customWidth="1"/>
    <col min="13" max="13" width="14" style="7" customWidth="1"/>
    <col min="14" max="16384" width="9.140625" style="7"/>
  </cols>
  <sheetData>
    <row r="1" spans="1:5" ht="21.75">
      <c r="A1" s="377" t="s">
        <v>647</v>
      </c>
      <c r="B1" s="377"/>
      <c r="C1" s="377"/>
      <c r="D1" s="377"/>
      <c r="E1" s="377"/>
    </row>
    <row r="2" spans="1:5" ht="21.75">
      <c r="A2" s="377" t="s">
        <v>1378</v>
      </c>
      <c r="B2" s="377"/>
      <c r="C2" s="377"/>
      <c r="D2" s="377"/>
      <c r="E2" s="377"/>
    </row>
    <row r="4" spans="1:5" ht="31.5" customHeight="1">
      <c r="A4" s="367" t="s">
        <v>784</v>
      </c>
      <c r="B4" s="367"/>
      <c r="C4" s="367"/>
      <c r="D4" s="367"/>
      <c r="E4" s="367"/>
    </row>
    <row r="5" spans="1:5" ht="78" customHeight="1">
      <c r="A5" s="301" t="s">
        <v>271</v>
      </c>
      <c r="B5" s="302" t="s">
        <v>263</v>
      </c>
      <c r="C5" s="303" t="s">
        <v>264</v>
      </c>
      <c r="D5" s="304" t="s">
        <v>1278</v>
      </c>
      <c r="E5" s="304" t="s">
        <v>1432</v>
      </c>
    </row>
    <row r="6" spans="1:5" ht="16.5">
      <c r="A6" s="18">
        <v>1</v>
      </c>
      <c r="B6" s="19" t="s">
        <v>218</v>
      </c>
      <c r="C6" s="216"/>
      <c r="D6" s="10"/>
      <c r="E6" s="11"/>
    </row>
    <row r="7" spans="1:5" ht="16.5">
      <c r="A7" s="18"/>
      <c r="B7" s="17" t="s">
        <v>739</v>
      </c>
      <c r="C7" s="216">
        <v>1501</v>
      </c>
      <c r="D7" s="42"/>
      <c r="E7" s="11"/>
    </row>
    <row r="8" spans="1:5" ht="16.5">
      <c r="A8" s="18"/>
      <c r="B8" s="10" t="s">
        <v>849</v>
      </c>
      <c r="C8" s="216">
        <v>1502</v>
      </c>
      <c r="D8" s="42"/>
      <c r="E8" s="11"/>
    </row>
    <row r="9" spans="1:5" ht="16.5">
      <c r="A9" s="18"/>
      <c r="B9" s="17" t="s">
        <v>740</v>
      </c>
      <c r="C9" s="216">
        <v>1503</v>
      </c>
      <c r="D9" s="42"/>
      <c r="E9" s="11"/>
    </row>
    <row r="10" spans="1:5" ht="16.5">
      <c r="A10" s="18"/>
      <c r="B10" s="17" t="s">
        <v>741</v>
      </c>
      <c r="C10" s="216">
        <v>1504</v>
      </c>
      <c r="D10" s="42"/>
      <c r="E10" s="11"/>
    </row>
    <row r="11" spans="1:5" ht="16.5">
      <c r="A11" s="18"/>
      <c r="B11" s="9" t="s">
        <v>219</v>
      </c>
      <c r="C11" s="217">
        <v>1510</v>
      </c>
      <c r="D11" s="18"/>
      <c r="E11" s="11">
        <f>SUM(E7:E10)</f>
        <v>0</v>
      </c>
    </row>
    <row r="12" spans="1:5" ht="16.5">
      <c r="A12" s="18">
        <v>2</v>
      </c>
      <c r="B12" s="19" t="s">
        <v>220</v>
      </c>
      <c r="C12" s="216"/>
      <c r="D12" s="42"/>
      <c r="E12" s="11"/>
    </row>
    <row r="13" spans="1:5" ht="16.5">
      <c r="A13" s="18"/>
      <c r="B13" s="17" t="s">
        <v>742</v>
      </c>
      <c r="C13" s="216"/>
      <c r="D13" s="42"/>
      <c r="E13" s="11"/>
    </row>
    <row r="14" spans="1:5" ht="16.5">
      <c r="A14" s="42"/>
      <c r="B14" s="17" t="s">
        <v>743</v>
      </c>
      <c r="C14" s="216">
        <v>1551</v>
      </c>
      <c r="D14" s="42"/>
      <c r="E14" s="11"/>
    </row>
    <row r="15" spans="1:5" ht="16.5">
      <c r="A15" s="42"/>
      <c r="B15" s="17" t="s">
        <v>744</v>
      </c>
      <c r="C15" s="216">
        <v>1552</v>
      </c>
      <c r="D15" s="42"/>
      <c r="E15" s="11"/>
    </row>
    <row r="16" spans="1:5" ht="16.5">
      <c r="A16" s="42"/>
      <c r="B16" s="17" t="s">
        <v>745</v>
      </c>
      <c r="C16" s="216">
        <v>1553</v>
      </c>
      <c r="D16" s="42"/>
      <c r="E16" s="11"/>
    </row>
    <row r="17" spans="1:5" ht="16.5">
      <c r="A17" s="42"/>
      <c r="B17" s="19" t="s">
        <v>221</v>
      </c>
      <c r="C17" s="216">
        <v>1555</v>
      </c>
      <c r="D17" s="42"/>
      <c r="E17" s="11">
        <f>SUM(E14:E16)</f>
        <v>0</v>
      </c>
    </row>
    <row r="18" spans="1:5" ht="16.5">
      <c r="A18" s="42"/>
      <c r="B18" s="10" t="s">
        <v>746</v>
      </c>
      <c r="C18" s="216"/>
      <c r="D18" s="42"/>
      <c r="E18" s="11"/>
    </row>
    <row r="19" spans="1:5" ht="16.5">
      <c r="A19" s="42"/>
      <c r="B19" s="10" t="s">
        <v>747</v>
      </c>
      <c r="C19" s="216">
        <v>1561</v>
      </c>
      <c r="D19" s="42"/>
      <c r="E19" s="11"/>
    </row>
    <row r="20" spans="1:5" ht="16.5">
      <c r="A20" s="42"/>
      <c r="B20" s="17" t="s">
        <v>748</v>
      </c>
      <c r="C20" s="216">
        <v>1562</v>
      </c>
      <c r="D20" s="42"/>
      <c r="E20" s="11"/>
    </row>
    <row r="21" spans="1:5" ht="16.5">
      <c r="A21" s="42"/>
      <c r="B21" s="17" t="s">
        <v>749</v>
      </c>
      <c r="C21" s="216">
        <v>1563</v>
      </c>
      <c r="D21" s="42"/>
      <c r="E21" s="22"/>
    </row>
    <row r="22" spans="1:5" ht="16.5">
      <c r="A22" s="42"/>
      <c r="B22" s="17" t="s">
        <v>750</v>
      </c>
      <c r="C22" s="216">
        <v>1564</v>
      </c>
      <c r="D22" s="42"/>
      <c r="E22" s="11"/>
    </row>
    <row r="23" spans="1:5" ht="16.5">
      <c r="A23" s="42"/>
      <c r="B23" s="19" t="s">
        <v>222</v>
      </c>
      <c r="C23" s="216">
        <v>1570</v>
      </c>
      <c r="D23" s="42"/>
      <c r="E23" s="11">
        <f>SUM(E19:E22)</f>
        <v>0</v>
      </c>
    </row>
    <row r="24" spans="1:5" ht="16.5">
      <c r="A24" s="42"/>
      <c r="B24" s="9" t="s">
        <v>223</v>
      </c>
      <c r="C24" s="217">
        <v>1580</v>
      </c>
      <c r="D24" s="18"/>
      <c r="E24" s="11">
        <f>E17+E23</f>
        <v>0</v>
      </c>
    </row>
    <row r="25" spans="1:5" ht="16.5">
      <c r="A25" s="18">
        <v>3</v>
      </c>
      <c r="B25" s="9" t="s">
        <v>224</v>
      </c>
      <c r="C25" s="217"/>
      <c r="D25" s="18"/>
      <c r="E25" s="12"/>
    </row>
    <row r="26" spans="1:5" ht="16.5">
      <c r="A26" s="18" t="s">
        <v>225</v>
      </c>
      <c r="B26" s="9" t="s">
        <v>226</v>
      </c>
      <c r="C26" s="217"/>
      <c r="D26" s="18"/>
      <c r="E26" s="12"/>
    </row>
    <row r="27" spans="1:5" ht="16.5">
      <c r="A27" s="42"/>
      <c r="B27" s="9" t="s">
        <v>227</v>
      </c>
      <c r="C27" s="217"/>
      <c r="D27" s="18"/>
      <c r="E27" s="12"/>
    </row>
    <row r="28" spans="1:5" ht="16.5">
      <c r="A28" s="42"/>
      <c r="B28" s="17" t="s">
        <v>228</v>
      </c>
      <c r="C28" s="216">
        <v>2060</v>
      </c>
      <c r="D28" s="42"/>
      <c r="E28" s="11"/>
    </row>
    <row r="29" spans="1:5" ht="16.5">
      <c r="A29" s="42"/>
      <c r="B29" s="17" t="s">
        <v>229</v>
      </c>
      <c r="C29" s="216">
        <v>2070</v>
      </c>
      <c r="D29" s="42"/>
      <c r="E29" s="11"/>
    </row>
    <row r="30" spans="1:5" ht="16.5">
      <c r="A30" s="42"/>
      <c r="B30" s="19" t="s">
        <v>230</v>
      </c>
      <c r="C30" s="216">
        <v>2080</v>
      </c>
      <c r="D30" s="42"/>
      <c r="E30" s="11">
        <f>E28+E29</f>
        <v>0</v>
      </c>
    </row>
    <row r="31" spans="1:5" ht="16.5">
      <c r="A31" s="42"/>
      <c r="B31" s="9" t="s">
        <v>231</v>
      </c>
      <c r="C31" s="217"/>
      <c r="D31" s="18"/>
      <c r="E31" s="12"/>
    </row>
    <row r="32" spans="1:5" ht="16.5">
      <c r="A32" s="42"/>
      <c r="B32" s="17" t="s">
        <v>232</v>
      </c>
      <c r="C32" s="216">
        <v>2076</v>
      </c>
      <c r="D32" s="42"/>
      <c r="E32" s="11"/>
    </row>
    <row r="33" spans="1:5" ht="16.5">
      <c r="A33" s="42"/>
      <c r="B33" s="17" t="s">
        <v>233</v>
      </c>
      <c r="C33" s="216">
        <v>2077</v>
      </c>
      <c r="D33" s="42"/>
      <c r="E33" s="11"/>
    </row>
    <row r="34" spans="1:5" ht="16.5">
      <c r="A34" s="42"/>
      <c r="B34" s="19" t="s">
        <v>234</v>
      </c>
      <c r="C34" s="216">
        <v>2078</v>
      </c>
      <c r="D34" s="42"/>
      <c r="E34" s="11">
        <f>E32+E33</f>
        <v>0</v>
      </c>
    </row>
    <row r="35" spans="1:5" ht="16.5">
      <c r="A35" s="42"/>
      <c r="B35" s="9" t="s">
        <v>235</v>
      </c>
      <c r="C35" s="217"/>
      <c r="D35" s="18"/>
      <c r="E35" s="12"/>
    </row>
    <row r="36" spans="1:5" ht="16.5">
      <c r="A36" s="42"/>
      <c r="B36" s="17" t="s">
        <v>236</v>
      </c>
      <c r="C36" s="216">
        <v>2071</v>
      </c>
      <c r="D36" s="42"/>
      <c r="E36" s="11"/>
    </row>
    <row r="37" spans="1:5" ht="16.5">
      <c r="A37" s="42"/>
      <c r="B37" s="17" t="s">
        <v>237</v>
      </c>
      <c r="C37" s="216">
        <v>2072</v>
      </c>
      <c r="D37" s="42"/>
      <c r="E37" s="11"/>
    </row>
    <row r="38" spans="1:5" ht="16.5">
      <c r="A38" s="42"/>
      <c r="B38" s="19" t="s">
        <v>238</v>
      </c>
      <c r="C38" s="216">
        <v>2075</v>
      </c>
      <c r="D38" s="42"/>
      <c r="E38" s="11">
        <f>E36+E37</f>
        <v>0</v>
      </c>
    </row>
    <row r="39" spans="1:5" ht="16.5">
      <c r="A39" s="42"/>
      <c r="B39" s="9" t="s">
        <v>693</v>
      </c>
      <c r="C39" s="217"/>
      <c r="D39" s="18"/>
      <c r="E39" s="12"/>
    </row>
    <row r="40" spans="1:5" ht="16.5">
      <c r="A40" s="42"/>
      <c r="B40" s="17" t="s">
        <v>694</v>
      </c>
      <c r="C40" s="216">
        <v>2090</v>
      </c>
      <c r="D40" s="42"/>
      <c r="E40" s="11"/>
    </row>
    <row r="41" spans="1:5" ht="16.5">
      <c r="A41" s="42"/>
      <c r="B41" s="17" t="s">
        <v>695</v>
      </c>
      <c r="C41" s="216">
        <v>2100</v>
      </c>
      <c r="D41" s="42"/>
      <c r="E41" s="11"/>
    </row>
    <row r="42" spans="1:5" ht="16.5">
      <c r="A42" s="18"/>
      <c r="B42" s="19" t="s">
        <v>239</v>
      </c>
      <c r="C42" s="217">
        <v>2110</v>
      </c>
      <c r="D42" s="18"/>
      <c r="E42" s="12">
        <f>E40+E41</f>
        <v>0</v>
      </c>
    </row>
    <row r="43" spans="1:5" ht="16.5">
      <c r="A43" s="18" t="s">
        <v>240</v>
      </c>
      <c r="B43" s="19" t="s">
        <v>241</v>
      </c>
      <c r="C43" s="217">
        <v>2120</v>
      </c>
      <c r="D43" s="18"/>
      <c r="E43" s="12"/>
    </row>
    <row r="44" spans="1:5" ht="16.5">
      <c r="A44" s="18" t="s">
        <v>242</v>
      </c>
      <c r="B44" s="19" t="s">
        <v>243</v>
      </c>
      <c r="C44" s="217">
        <v>2130</v>
      </c>
      <c r="D44" s="18"/>
      <c r="E44" s="12"/>
    </row>
    <row r="45" spans="1:5" ht="16.5">
      <c r="A45" s="18" t="s">
        <v>244</v>
      </c>
      <c r="B45" s="19" t="s">
        <v>245</v>
      </c>
      <c r="C45" s="217">
        <v>2131</v>
      </c>
      <c r="D45" s="18"/>
      <c r="E45" s="12"/>
    </row>
    <row r="46" spans="1:5" ht="16.5">
      <c r="A46" s="18" t="s">
        <v>246</v>
      </c>
      <c r="B46" s="19" t="s">
        <v>247</v>
      </c>
      <c r="C46" s="217">
        <v>2132</v>
      </c>
      <c r="D46" s="18"/>
      <c r="E46" s="12"/>
    </row>
    <row r="47" spans="1:5" ht="16.5">
      <c r="A47" s="18" t="s">
        <v>248</v>
      </c>
      <c r="B47" s="19" t="s">
        <v>249</v>
      </c>
      <c r="C47" s="217">
        <v>2133</v>
      </c>
      <c r="D47" s="18"/>
      <c r="E47" s="12"/>
    </row>
    <row r="48" spans="1:5" ht="16.5">
      <c r="A48" s="18" t="s">
        <v>250</v>
      </c>
      <c r="B48" s="19" t="s">
        <v>251</v>
      </c>
      <c r="C48" s="217">
        <v>2140</v>
      </c>
      <c r="D48" s="18"/>
      <c r="E48" s="12"/>
    </row>
    <row r="49" spans="1:5" ht="33">
      <c r="A49" s="18"/>
      <c r="B49" s="9" t="s">
        <v>1372</v>
      </c>
      <c r="C49" s="217">
        <v>2150</v>
      </c>
      <c r="D49" s="18"/>
      <c r="E49" s="12">
        <f>E30+E34+E38+E42+E43+E44+SUM(E45:E47)+E48</f>
        <v>0</v>
      </c>
    </row>
    <row r="50" spans="1:5" ht="17.25">
      <c r="A50" s="18"/>
      <c r="B50" s="9" t="s">
        <v>252</v>
      </c>
      <c r="C50" s="218"/>
      <c r="D50" s="89"/>
      <c r="E50" s="12"/>
    </row>
    <row r="51" spans="1:5" ht="16.5">
      <c r="A51" s="18">
        <v>4</v>
      </c>
      <c r="B51" s="9" t="s">
        <v>253</v>
      </c>
      <c r="C51" s="217"/>
      <c r="D51" s="18"/>
      <c r="E51" s="12"/>
    </row>
    <row r="52" spans="1:5" ht="16.5">
      <c r="A52" s="18" t="s">
        <v>254</v>
      </c>
      <c r="B52" s="10" t="s">
        <v>255</v>
      </c>
      <c r="C52" s="216">
        <v>2064</v>
      </c>
      <c r="D52" s="42"/>
      <c r="E52" s="12"/>
    </row>
    <row r="53" spans="1:5" ht="16.5">
      <c r="A53" s="18" t="s">
        <v>256</v>
      </c>
      <c r="B53" s="10" t="s">
        <v>257</v>
      </c>
      <c r="C53" s="216">
        <v>2065</v>
      </c>
      <c r="D53" s="42"/>
      <c r="E53" s="12"/>
    </row>
    <row r="54" spans="1:5" ht="16.5">
      <c r="A54" s="18" t="s">
        <v>258</v>
      </c>
      <c r="B54" s="10" t="s">
        <v>259</v>
      </c>
      <c r="C54" s="216">
        <v>2066</v>
      </c>
      <c r="D54" s="42"/>
      <c r="E54" s="12"/>
    </row>
    <row r="55" spans="1:5" ht="16.5">
      <c r="A55" s="18" t="s">
        <v>260</v>
      </c>
      <c r="B55" s="10" t="s">
        <v>261</v>
      </c>
      <c r="C55" s="216">
        <v>2067</v>
      </c>
      <c r="D55" s="42"/>
      <c r="E55" s="12">
        <f>E52+E53-E54</f>
        <v>0</v>
      </c>
    </row>
    <row r="56" spans="1:5">
      <c r="A56" s="90">
        <v>5</v>
      </c>
      <c r="B56" s="25" t="s">
        <v>272</v>
      </c>
      <c r="C56" s="219"/>
      <c r="D56" s="2"/>
      <c r="E56" s="28"/>
    </row>
    <row r="57" spans="1:5">
      <c r="A57" s="91"/>
      <c r="B57" s="6" t="s">
        <v>751</v>
      </c>
      <c r="C57" s="219">
        <v>2001</v>
      </c>
      <c r="D57" s="2"/>
      <c r="E57" s="28"/>
    </row>
    <row r="58" spans="1:5">
      <c r="A58" s="91"/>
      <c r="B58" s="6" t="s">
        <v>752</v>
      </c>
      <c r="C58" s="219">
        <v>2002</v>
      </c>
      <c r="D58" s="2"/>
      <c r="E58" s="28"/>
    </row>
    <row r="59" spans="1:5">
      <c r="A59" s="91"/>
      <c r="B59" s="6" t="s">
        <v>753</v>
      </c>
      <c r="C59" s="219">
        <v>2004</v>
      </c>
      <c r="D59" s="2"/>
      <c r="E59" s="28"/>
    </row>
    <row r="60" spans="1:5">
      <c r="A60" s="91"/>
      <c r="B60" s="6" t="s">
        <v>754</v>
      </c>
      <c r="C60" s="219">
        <v>2003</v>
      </c>
      <c r="D60" s="2"/>
      <c r="E60" s="28"/>
    </row>
    <row r="61" spans="1:5">
      <c r="A61" s="91"/>
      <c r="B61" s="25" t="s">
        <v>273</v>
      </c>
      <c r="C61" s="215">
        <v>2010</v>
      </c>
      <c r="D61" s="26"/>
      <c r="E61" s="27">
        <f>SUM(E57:E60)</f>
        <v>0</v>
      </c>
    </row>
    <row r="62" spans="1:5">
      <c r="A62" s="90">
        <v>6</v>
      </c>
      <c r="B62" s="25" t="s">
        <v>274</v>
      </c>
      <c r="C62" s="215"/>
      <c r="D62" s="26"/>
      <c r="E62" s="27"/>
    </row>
    <row r="63" spans="1:5">
      <c r="A63" s="90"/>
      <c r="B63" s="25" t="s">
        <v>275</v>
      </c>
      <c r="C63" s="215"/>
      <c r="D63" s="26"/>
      <c r="E63" s="27"/>
    </row>
    <row r="64" spans="1:5">
      <c r="A64" s="91"/>
      <c r="B64" s="6" t="s">
        <v>755</v>
      </c>
      <c r="C64" s="219">
        <v>2011</v>
      </c>
      <c r="D64" s="2"/>
      <c r="E64" s="28"/>
    </row>
    <row r="65" spans="1:5">
      <c r="A65" s="91"/>
      <c r="B65" s="6" t="s">
        <v>756</v>
      </c>
      <c r="C65" s="219">
        <v>2012</v>
      </c>
      <c r="D65" s="2"/>
      <c r="E65" s="28"/>
    </row>
    <row r="66" spans="1:5">
      <c r="A66" s="91"/>
      <c r="B66" s="6" t="s">
        <v>757</v>
      </c>
      <c r="C66" s="219">
        <v>2013</v>
      </c>
      <c r="D66" s="2"/>
      <c r="E66" s="28"/>
    </row>
    <row r="67" spans="1:5">
      <c r="A67" s="91"/>
      <c r="B67" s="6" t="s">
        <v>758</v>
      </c>
      <c r="C67" s="219">
        <v>2014</v>
      </c>
      <c r="D67" s="2"/>
      <c r="E67" s="28"/>
    </row>
    <row r="68" spans="1:5">
      <c r="A68" s="91"/>
      <c r="B68" s="6" t="s">
        <v>759</v>
      </c>
      <c r="C68" s="219">
        <v>2019</v>
      </c>
      <c r="D68" s="2"/>
      <c r="E68" s="28"/>
    </row>
    <row r="69" spans="1:5">
      <c r="A69" s="91"/>
      <c r="B69" s="6" t="s">
        <v>760</v>
      </c>
      <c r="C69" s="219">
        <v>2015</v>
      </c>
      <c r="D69" s="2"/>
      <c r="E69" s="28"/>
    </row>
    <row r="70" spans="1:5">
      <c r="A70" s="91"/>
      <c r="B70" s="6" t="s">
        <v>761</v>
      </c>
      <c r="C70" s="219">
        <v>2016</v>
      </c>
      <c r="D70" s="2"/>
      <c r="E70" s="28"/>
    </row>
    <row r="71" spans="1:5">
      <c r="A71" s="91"/>
      <c r="B71" s="6" t="s">
        <v>762</v>
      </c>
      <c r="C71" s="219">
        <v>2017</v>
      </c>
      <c r="D71" s="2"/>
      <c r="E71" s="28"/>
    </row>
    <row r="72" spans="1:5">
      <c r="A72" s="91"/>
      <c r="B72" s="6" t="s">
        <v>763</v>
      </c>
      <c r="C72" s="219">
        <v>2018</v>
      </c>
      <c r="D72" s="2"/>
      <c r="E72" s="28"/>
    </row>
    <row r="73" spans="1:5">
      <c r="A73" s="91"/>
      <c r="B73" s="6" t="s">
        <v>764</v>
      </c>
      <c r="C73" s="219">
        <v>2083</v>
      </c>
      <c r="D73" s="2"/>
      <c r="E73" s="28"/>
    </row>
    <row r="74" spans="1:5">
      <c r="A74" s="91"/>
      <c r="B74" s="6" t="s">
        <v>765</v>
      </c>
      <c r="C74" s="219">
        <v>2081</v>
      </c>
      <c r="D74" s="2"/>
      <c r="E74" s="28"/>
    </row>
    <row r="75" spans="1:5">
      <c r="A75" s="91"/>
      <c r="B75" s="25" t="s">
        <v>648</v>
      </c>
      <c r="C75" s="215">
        <v>2020</v>
      </c>
      <c r="D75" s="26"/>
      <c r="E75" s="27">
        <f>SUM(E64:E74)</f>
        <v>0</v>
      </c>
    </row>
    <row r="76" spans="1:5">
      <c r="A76" s="90">
        <v>7</v>
      </c>
      <c r="B76" s="25" t="s">
        <v>276</v>
      </c>
      <c r="C76" s="215"/>
      <c r="D76" s="26"/>
      <c r="E76" s="27"/>
    </row>
    <row r="77" spans="1:5">
      <c r="A77" s="90"/>
      <c r="B77" s="25" t="s">
        <v>275</v>
      </c>
      <c r="C77" s="215"/>
      <c r="D77" s="26"/>
      <c r="E77" s="27"/>
    </row>
    <row r="78" spans="1:5">
      <c r="A78" s="91"/>
      <c r="B78" s="6" t="s">
        <v>766</v>
      </c>
      <c r="C78" s="219">
        <v>2021</v>
      </c>
      <c r="D78" s="2"/>
      <c r="E78" s="28"/>
    </row>
    <row r="79" spans="1:5">
      <c r="A79" s="91"/>
      <c r="B79" s="6" t="s">
        <v>767</v>
      </c>
      <c r="C79" s="219">
        <v>2025</v>
      </c>
      <c r="D79" s="2"/>
      <c r="E79" s="28"/>
    </row>
    <row r="80" spans="1:5">
      <c r="A80" s="91"/>
      <c r="B80" s="6" t="s">
        <v>768</v>
      </c>
      <c r="C80" s="219">
        <v>2022</v>
      </c>
      <c r="D80" s="2"/>
      <c r="E80" s="28"/>
    </row>
    <row r="81" spans="1:5">
      <c r="A81" s="91"/>
      <c r="B81" s="6" t="s">
        <v>769</v>
      </c>
      <c r="C81" s="219">
        <v>2023</v>
      </c>
      <c r="D81" s="2"/>
      <c r="E81" s="28"/>
    </row>
    <row r="82" spans="1:5">
      <c r="A82" s="91"/>
      <c r="B82" s="6" t="s">
        <v>770</v>
      </c>
      <c r="C82" s="219">
        <v>2024</v>
      </c>
      <c r="D82" s="2"/>
      <c r="E82" s="28"/>
    </row>
    <row r="83" spans="1:5">
      <c r="A83" s="91"/>
      <c r="B83" s="6" t="s">
        <v>771</v>
      </c>
      <c r="C83" s="219">
        <v>2084</v>
      </c>
      <c r="D83" s="2"/>
      <c r="E83" s="28"/>
    </row>
    <row r="84" spans="1:5">
      <c r="A84" s="91"/>
      <c r="B84" s="6" t="s">
        <v>772</v>
      </c>
      <c r="C84" s="219">
        <v>2082</v>
      </c>
      <c r="D84" s="2"/>
      <c r="E84" s="28"/>
    </row>
    <row r="85" spans="1:5">
      <c r="A85" s="91"/>
      <c r="B85" s="25" t="s">
        <v>649</v>
      </c>
      <c r="C85" s="215">
        <v>2030</v>
      </c>
      <c r="D85" s="26"/>
      <c r="E85" s="27">
        <f>SUM(E78:E84)</f>
        <v>0</v>
      </c>
    </row>
    <row r="86" spans="1:5">
      <c r="A86" s="90">
        <v>8</v>
      </c>
      <c r="B86" s="25" t="s">
        <v>277</v>
      </c>
      <c r="C86" s="215">
        <v>2050</v>
      </c>
      <c r="D86" s="26"/>
      <c r="E86" s="28"/>
    </row>
    <row r="87" spans="1:5">
      <c r="A87" s="91">
        <v>9</v>
      </c>
      <c r="B87" s="6" t="s">
        <v>278</v>
      </c>
      <c r="C87" s="219">
        <v>2052</v>
      </c>
      <c r="D87" s="2"/>
      <c r="E87" s="28"/>
    </row>
    <row r="88" spans="1:5">
      <c r="A88" s="90">
        <v>10</v>
      </c>
      <c r="B88" s="25" t="s">
        <v>279</v>
      </c>
      <c r="C88" s="215"/>
      <c r="D88" s="26"/>
      <c r="E88" s="27"/>
    </row>
    <row r="89" spans="1:5">
      <c r="A89" s="91"/>
      <c r="B89" s="6" t="s">
        <v>773</v>
      </c>
      <c r="C89" s="219">
        <v>2053</v>
      </c>
      <c r="D89" s="2"/>
      <c r="E89" s="28"/>
    </row>
    <row r="90" spans="1:5">
      <c r="A90" s="91"/>
      <c r="B90" s="6" t="s">
        <v>774</v>
      </c>
      <c r="C90" s="219">
        <v>2054</v>
      </c>
      <c r="D90" s="2"/>
      <c r="E90" s="28"/>
    </row>
    <row r="91" spans="1:5">
      <c r="A91" s="91"/>
      <c r="B91" s="6" t="s">
        <v>775</v>
      </c>
      <c r="C91" s="219">
        <v>2055</v>
      </c>
      <c r="D91" s="2"/>
      <c r="E91" s="28"/>
    </row>
    <row r="92" spans="1:5">
      <c r="A92" s="91"/>
      <c r="B92" s="6" t="s">
        <v>776</v>
      </c>
      <c r="C92" s="219">
        <v>2056</v>
      </c>
      <c r="D92" s="2"/>
      <c r="E92" s="28"/>
    </row>
    <row r="93" spans="1:5">
      <c r="A93" s="91"/>
      <c r="B93" s="25" t="s">
        <v>280</v>
      </c>
      <c r="C93" s="215">
        <v>2057</v>
      </c>
      <c r="D93" s="26"/>
      <c r="E93" s="27">
        <f>SUM(E89:E92)</f>
        <v>0</v>
      </c>
    </row>
    <row r="94" spans="1:5">
      <c r="A94" s="91">
        <v>11</v>
      </c>
      <c r="B94" s="25" t="s">
        <v>281</v>
      </c>
      <c r="C94" s="219">
        <v>2059</v>
      </c>
      <c r="D94" s="2"/>
      <c r="E94" s="28"/>
    </row>
    <row r="95" spans="1:5" ht="28.5">
      <c r="A95" s="90">
        <v>12</v>
      </c>
      <c r="B95" s="25" t="s">
        <v>688</v>
      </c>
      <c r="C95" s="215">
        <v>2058</v>
      </c>
      <c r="D95" s="26"/>
      <c r="E95" s="27">
        <f>E66+E67+E68+E69+E72+E80+E81+E82+E94</f>
        <v>0</v>
      </c>
    </row>
    <row r="96" spans="1:5">
      <c r="A96" s="90">
        <v>13</v>
      </c>
      <c r="B96" s="25" t="s">
        <v>282</v>
      </c>
      <c r="C96" s="215"/>
      <c r="D96" s="26"/>
      <c r="E96" s="28"/>
    </row>
    <row r="97" spans="1:5" ht="15" customHeight="1">
      <c r="A97" s="90"/>
      <c r="B97" s="6" t="s">
        <v>283</v>
      </c>
      <c r="C97" s="219">
        <v>2061</v>
      </c>
      <c r="D97" s="2"/>
      <c r="E97" s="28"/>
    </row>
    <row r="98" spans="1:5" ht="15" customHeight="1">
      <c r="A98" s="90"/>
      <c r="B98" s="6" t="s">
        <v>284</v>
      </c>
      <c r="C98" s="219">
        <v>2062</v>
      </c>
      <c r="D98" s="2"/>
      <c r="E98" s="28"/>
    </row>
    <row r="99" spans="1:5" ht="15" customHeight="1">
      <c r="A99" s="90"/>
      <c r="B99" s="25" t="s">
        <v>285</v>
      </c>
      <c r="C99" s="215">
        <v>2063</v>
      </c>
      <c r="D99" s="26"/>
      <c r="E99" s="27">
        <f>E97+E98</f>
        <v>0</v>
      </c>
    </row>
    <row r="100" spans="1:5" ht="15" customHeight="1">
      <c r="A100" s="92">
        <v>14</v>
      </c>
      <c r="B100" s="41" t="s">
        <v>933</v>
      </c>
      <c r="C100" s="220">
        <v>2068</v>
      </c>
      <c r="D100" s="92"/>
      <c r="E100" s="27"/>
    </row>
    <row r="101" spans="1:5" ht="15" customHeight="1">
      <c r="A101" s="224">
        <v>15</v>
      </c>
      <c r="B101" s="134" t="s">
        <v>1383</v>
      </c>
      <c r="C101" s="221">
        <v>2069</v>
      </c>
      <c r="D101" s="141"/>
      <c r="E101" s="142"/>
    </row>
    <row r="102" spans="1:5" ht="15" customHeight="1">
      <c r="A102" s="1"/>
      <c r="B102" s="35"/>
      <c r="C102" s="222"/>
      <c r="D102" s="36"/>
      <c r="E102" s="37"/>
    </row>
    <row r="103" spans="1:5" ht="15" customHeight="1">
      <c r="A103" s="1"/>
      <c r="B103" s="35"/>
      <c r="C103" s="222"/>
      <c r="D103" s="36"/>
      <c r="E103" s="37"/>
    </row>
    <row r="104" spans="1:5" ht="15" customHeight="1">
      <c r="A104" s="1"/>
    </row>
    <row r="105" spans="1:5" ht="15" customHeight="1">
      <c r="A105" s="1"/>
    </row>
    <row r="106" spans="1:5" ht="15" customHeight="1">
      <c r="A106" s="1"/>
      <c r="B106" s="35"/>
      <c r="C106" s="222"/>
      <c r="D106" s="36"/>
      <c r="E106" s="37"/>
    </row>
    <row r="107" spans="1:5">
      <c r="A107" s="1"/>
      <c r="B107" s="35"/>
      <c r="C107" s="222"/>
      <c r="D107" s="36"/>
      <c r="E107" s="37"/>
    </row>
    <row r="108" spans="1:5">
      <c r="A108" s="1"/>
      <c r="B108" s="35"/>
      <c r="C108" s="222"/>
      <c r="D108" s="36"/>
      <c r="E108" s="37"/>
    </row>
    <row r="109" spans="1:5" ht="15" customHeight="1">
      <c r="A109" s="1"/>
      <c r="B109" s="35"/>
      <c r="C109" s="222"/>
      <c r="D109" s="36"/>
      <c r="E109" s="37"/>
    </row>
    <row r="110" spans="1:5">
      <c r="A110" s="1"/>
      <c r="B110" s="35"/>
      <c r="C110" s="222"/>
      <c r="D110" s="36"/>
      <c r="E110" s="37"/>
    </row>
    <row r="111" spans="1:5">
      <c r="A111" s="1"/>
      <c r="B111" s="35"/>
      <c r="C111" s="222"/>
      <c r="D111" s="36"/>
      <c r="E111" s="37"/>
    </row>
    <row r="112" spans="1:5">
      <c r="A112" s="1"/>
      <c r="B112" s="35"/>
      <c r="C112" s="222"/>
      <c r="D112" s="36"/>
      <c r="E112" s="37"/>
    </row>
    <row r="113" spans="1:5">
      <c r="A113" s="1"/>
      <c r="B113" s="35"/>
      <c r="C113" s="222"/>
      <c r="D113" s="36"/>
      <c r="E113" s="37"/>
    </row>
    <row r="114" spans="1:5">
      <c r="A114" s="1"/>
      <c r="B114" s="35"/>
      <c r="C114" s="222"/>
      <c r="D114" s="36"/>
      <c r="E114" s="37"/>
    </row>
    <row r="115" spans="1:5">
      <c r="A115" s="1"/>
      <c r="B115" s="35"/>
      <c r="C115" s="222"/>
      <c r="D115" s="36"/>
      <c r="E115" s="37"/>
    </row>
    <row r="116" spans="1:5">
      <c r="A116" s="1"/>
      <c r="B116" s="35"/>
      <c r="C116" s="222"/>
      <c r="D116" s="36"/>
      <c r="E116" s="37"/>
    </row>
    <row r="117" spans="1:5">
      <c r="A117" s="1"/>
      <c r="B117" s="35"/>
      <c r="C117" s="222"/>
      <c r="D117" s="36"/>
      <c r="E117" s="37"/>
    </row>
    <row r="118" spans="1:5">
      <c r="A118" s="1"/>
      <c r="B118" s="35"/>
      <c r="C118" s="222"/>
      <c r="D118" s="36"/>
      <c r="E118" s="37"/>
    </row>
    <row r="119" spans="1:5">
      <c r="A119" s="1"/>
      <c r="B119" s="35"/>
      <c r="C119" s="222"/>
      <c r="D119" s="36"/>
      <c r="E119" s="37"/>
    </row>
    <row r="120" spans="1:5">
      <c r="A120" s="1"/>
      <c r="B120" s="35"/>
      <c r="C120" s="222"/>
      <c r="D120" s="36"/>
      <c r="E120" s="37"/>
    </row>
    <row r="121" spans="1:5">
      <c r="A121" s="1"/>
      <c r="B121" s="35"/>
      <c r="C121" s="222"/>
      <c r="D121" s="36"/>
      <c r="E121" s="37"/>
    </row>
    <row r="122" spans="1:5">
      <c r="A122" s="1"/>
      <c r="B122" s="35"/>
      <c r="C122" s="222"/>
      <c r="D122" s="36"/>
      <c r="E122" s="37"/>
    </row>
    <row r="123" spans="1:5">
      <c r="A123" s="1"/>
      <c r="B123" s="35"/>
      <c r="C123" s="222"/>
      <c r="D123" s="36"/>
      <c r="E123" s="37"/>
    </row>
    <row r="124" spans="1:5">
      <c r="A124" s="1"/>
      <c r="B124" s="35"/>
      <c r="C124" s="222"/>
      <c r="D124" s="36"/>
      <c r="E124" s="37"/>
    </row>
    <row r="125" spans="1:5">
      <c r="A125" s="1"/>
      <c r="B125" s="35"/>
      <c r="C125" s="222"/>
      <c r="D125" s="36"/>
      <c r="E125" s="37"/>
    </row>
    <row r="126" spans="1:5">
      <c r="A126" s="1"/>
      <c r="B126" s="35"/>
      <c r="C126" s="222"/>
      <c r="D126" s="36"/>
      <c r="E126" s="37"/>
    </row>
    <row r="127" spans="1:5">
      <c r="A127" s="1"/>
      <c r="B127" s="35"/>
      <c r="C127" s="222"/>
      <c r="D127" s="36"/>
      <c r="E127" s="37"/>
    </row>
    <row r="128" spans="1:5">
      <c r="A128" s="1"/>
      <c r="B128" s="35"/>
      <c r="C128" s="222"/>
      <c r="D128" s="36"/>
      <c r="E128" s="37"/>
    </row>
    <row r="129" spans="1:5">
      <c r="A129" s="1"/>
      <c r="B129" s="35"/>
      <c r="C129" s="222"/>
      <c r="D129" s="36"/>
      <c r="E129" s="37"/>
    </row>
    <row r="130" spans="1:5">
      <c r="A130" s="1"/>
      <c r="B130" s="35"/>
      <c r="C130" s="222"/>
      <c r="D130" s="36"/>
      <c r="E130" s="37"/>
    </row>
    <row r="131" spans="1:5">
      <c r="A131" s="1"/>
      <c r="B131" s="35"/>
      <c r="C131" s="222"/>
      <c r="D131" s="36"/>
      <c r="E131" s="37"/>
    </row>
    <row r="132" spans="1:5">
      <c r="A132" s="1"/>
      <c r="B132" s="35"/>
      <c r="C132" s="222"/>
      <c r="D132" s="36"/>
      <c r="E132" s="37"/>
    </row>
    <row r="133" spans="1:5">
      <c r="A133" s="1"/>
      <c r="B133" s="35"/>
      <c r="C133" s="222"/>
      <c r="D133" s="36"/>
      <c r="E133" s="37"/>
    </row>
    <row r="134" spans="1:5">
      <c r="A134" s="1"/>
      <c r="B134" s="35"/>
      <c r="C134" s="222"/>
      <c r="D134" s="36"/>
      <c r="E134" s="37"/>
    </row>
    <row r="135" spans="1:5">
      <c r="A135" s="1"/>
      <c r="B135" s="35"/>
      <c r="C135" s="222"/>
      <c r="D135" s="36"/>
      <c r="E135" s="37"/>
    </row>
    <row r="136" spans="1:5">
      <c r="A136" s="1"/>
      <c r="B136" s="35"/>
      <c r="C136" s="222"/>
      <c r="D136" s="36"/>
      <c r="E136" s="37"/>
    </row>
    <row r="137" spans="1:5">
      <c r="A137" s="1"/>
      <c r="B137" s="35"/>
      <c r="C137" s="222"/>
      <c r="D137" s="36"/>
      <c r="E137" s="37"/>
    </row>
    <row r="138" spans="1:5">
      <c r="A138" s="1"/>
      <c r="B138" s="35"/>
      <c r="C138" s="222"/>
      <c r="D138" s="36"/>
      <c r="E138" s="37"/>
    </row>
    <row r="140" spans="1:5">
      <c r="B140" s="7"/>
      <c r="D140" s="7"/>
      <c r="E140" s="7"/>
    </row>
    <row r="141" spans="1:5">
      <c r="B141" s="7"/>
      <c r="D141" s="7"/>
      <c r="E141" s="7"/>
    </row>
    <row r="142" spans="1:5">
      <c r="B142" s="7"/>
      <c r="D142" s="7"/>
      <c r="E142" s="7"/>
    </row>
    <row r="143" spans="1:5">
      <c r="B143" s="7"/>
      <c r="D143" s="7"/>
      <c r="E143" s="7"/>
    </row>
    <row r="144" spans="1:5">
      <c r="B144" s="7"/>
      <c r="D144" s="7"/>
      <c r="E144" s="7"/>
    </row>
    <row r="145" spans="2:5">
      <c r="B145" s="7"/>
      <c r="D145" s="7"/>
      <c r="E145" s="7"/>
    </row>
    <row r="146" spans="2:5">
      <c r="B146" s="7"/>
      <c r="D146" s="7"/>
      <c r="E146" s="7"/>
    </row>
    <row r="147" spans="2:5">
      <c r="B147" s="7"/>
      <c r="D147" s="7"/>
      <c r="E147" s="7"/>
    </row>
    <row r="148" spans="2:5">
      <c r="B148" s="7"/>
      <c r="D148" s="7"/>
      <c r="E148" s="7"/>
    </row>
    <row r="149" spans="2:5">
      <c r="B149" s="7"/>
      <c r="D149" s="7"/>
      <c r="E149" s="7"/>
    </row>
    <row r="150" spans="2:5">
      <c r="B150" s="7"/>
      <c r="D150" s="7"/>
      <c r="E150" s="7"/>
    </row>
    <row r="151" spans="2:5">
      <c r="B151" s="7"/>
      <c r="D151" s="7"/>
      <c r="E151" s="7"/>
    </row>
    <row r="152" spans="2:5">
      <c r="B152" s="7"/>
      <c r="D152" s="7"/>
      <c r="E152" s="7"/>
    </row>
    <row r="153" spans="2:5">
      <c r="B153" s="7"/>
      <c r="D153" s="7"/>
      <c r="E153" s="7"/>
    </row>
    <row r="154" spans="2:5">
      <c r="B154" s="7"/>
      <c r="D154" s="7"/>
      <c r="E154" s="7"/>
    </row>
    <row r="155" spans="2:5">
      <c r="B155" s="7"/>
      <c r="D155" s="7"/>
      <c r="E155" s="7"/>
    </row>
    <row r="156" spans="2:5">
      <c r="B156" s="7"/>
      <c r="D156" s="7"/>
      <c r="E156" s="7"/>
    </row>
    <row r="157" spans="2:5">
      <c r="B157" s="7"/>
      <c r="D157" s="7"/>
      <c r="E157" s="7"/>
    </row>
    <row r="158" spans="2:5">
      <c r="B158" s="7"/>
      <c r="D158" s="7"/>
      <c r="E158" s="7"/>
    </row>
    <row r="159" spans="2:5">
      <c r="B159" s="7"/>
      <c r="D159" s="7"/>
      <c r="E159" s="7"/>
    </row>
    <row r="160" spans="2:5">
      <c r="B160" s="7"/>
      <c r="D160" s="7"/>
      <c r="E160" s="7"/>
    </row>
    <row r="161" spans="2:5">
      <c r="B161" s="7"/>
      <c r="D161" s="7"/>
      <c r="E161" s="7"/>
    </row>
    <row r="162" spans="2:5">
      <c r="B162" s="7"/>
      <c r="D162" s="7"/>
      <c r="E162" s="7"/>
    </row>
  </sheetData>
  <mergeCells count="3">
    <mergeCell ref="A1:E1"/>
    <mergeCell ref="A2:E2"/>
    <mergeCell ref="A4:E4"/>
  </mergeCells>
  <pageMargins left="0.24" right="0.28000000000000003" top="0.3" bottom="0.15748031496062992" header="0.31496062992125984" footer="0.31496062992125984"/>
  <pageSetup scale="76" fitToHeight="0" orientation="portrait" r:id="rId1"/>
  <rowBreaks count="1" manualBreakCount="1">
    <brk id="50"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18</vt:i4>
      </vt:variant>
    </vt:vector>
  </HeadingPairs>
  <TitlesOfParts>
    <vt:vector size="35" baseType="lpstr">
      <vt:lpstr>Cover</vt:lpstr>
      <vt:lpstr>Index</vt:lpstr>
      <vt:lpstr>Profile Form I</vt:lpstr>
      <vt:lpstr>Profile Form II</vt:lpstr>
      <vt:lpstr>List of Subsidiaries</vt:lpstr>
      <vt:lpstr>Part I </vt:lpstr>
      <vt:lpstr>Part II </vt:lpstr>
      <vt:lpstr>Audit Qualifications</vt:lpstr>
      <vt:lpstr>Part III</vt:lpstr>
      <vt:lpstr>Part IV</vt:lpstr>
      <vt:lpstr>Part V</vt:lpstr>
      <vt:lpstr>Part VI</vt:lpstr>
      <vt:lpstr>Part VII CSR</vt:lpstr>
      <vt:lpstr>PartVII-Other</vt:lpstr>
      <vt:lpstr>Part VIII </vt:lpstr>
      <vt:lpstr>PART IX MOU information</vt:lpstr>
      <vt:lpstr>Part X Reasons for variations</vt:lpstr>
      <vt:lpstr>'Audit Qualifications'!Print_Area</vt:lpstr>
      <vt:lpstr>Index!Print_Area</vt:lpstr>
      <vt:lpstr>'List of Subsidiaries'!Print_Area</vt:lpstr>
      <vt:lpstr>'Part I '!Print_Area</vt:lpstr>
      <vt:lpstr>'Part II '!Print_Area</vt:lpstr>
      <vt:lpstr>'Part III'!Print_Area</vt:lpstr>
      <vt:lpstr>'Part IV'!Print_Area</vt:lpstr>
      <vt:lpstr>'Part V'!Print_Area</vt:lpstr>
      <vt:lpstr>'Part VI'!Print_Area</vt:lpstr>
      <vt:lpstr>'Part VIII '!Print_Area</vt:lpstr>
      <vt:lpstr>'Profile Form I'!Print_Area</vt:lpstr>
      <vt:lpstr>'Profile Form II'!Print_Area</vt:lpstr>
      <vt:lpstr>'Part I '!Print_Titles</vt:lpstr>
      <vt:lpstr>'Part II '!Print_Titles</vt:lpstr>
      <vt:lpstr>'Part III'!Print_Titles</vt:lpstr>
      <vt:lpstr>'Part IV'!Print_Titles</vt:lpstr>
      <vt:lpstr>'Part V'!Print_Titles</vt:lpstr>
      <vt:lpstr>'Part VI'!Print_Titles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2025-07-15T08:09:39Z</dcterms:modified>
</cp:coreProperties>
</file>