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codeName="ThisWorkbook" defaultThemeVersion="124226"/>
  <xr:revisionPtr revIDLastSave="0" documentId="13_ncr:1_{248BC755-E03A-4438-B5B1-3EC9A0DBC9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ver" sheetId="17" r:id="rId1"/>
    <sheet name="Part I" sheetId="1" r:id="rId2"/>
    <sheet name="Part II" sheetId="15" r:id="rId3"/>
    <sheet name="PART III MOU information " sheetId="9" r:id="rId4"/>
  </sheets>
  <definedNames>
    <definedName name="_xlnm.Print_Area" localSheetId="1">'Part I'!$A$1:$D$322</definedName>
    <definedName name="_xlnm.Print_Area" localSheetId="2">'Part II'!$A$1:$D$75</definedName>
    <definedName name="_xlnm.Print_Titles" localSheetId="1">'Part I'!$2:$3</definedName>
    <definedName name="_xlnm.Print_Titles" localSheetId="2">'Part II'!$1:$3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9" i="15" l="1"/>
  <c r="D53" i="15"/>
  <c r="D55" i="15" s="1"/>
  <c r="D43" i="15"/>
  <c r="D25" i="15"/>
  <c r="D9" i="15"/>
  <c r="D11" i="15" s="1"/>
  <c r="D26" i="15" l="1"/>
  <c r="D29" i="15" s="1"/>
  <c r="D31" i="15" s="1"/>
  <c r="D44" i="15" s="1"/>
  <c r="D46" i="15" s="1"/>
  <c r="D48" i="15" s="1"/>
  <c r="D56" i="15" s="1"/>
  <c r="D60" i="15" s="1"/>
  <c r="D69" i="15" s="1"/>
  <c r="D301" i="1"/>
  <c r="D253" i="1"/>
  <c r="A63" i="9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C322" i="1" l="1"/>
  <c r="C321" i="1"/>
  <c r="C320" i="1"/>
  <c r="C319" i="1"/>
  <c r="C318" i="1"/>
  <c r="C317" i="1"/>
  <c r="C316" i="1"/>
  <c r="C314" i="1"/>
  <c r="C313" i="1"/>
  <c r="C312" i="1"/>
  <c r="C311" i="1"/>
  <c r="C309" i="1"/>
  <c r="C308" i="1"/>
  <c r="C307" i="1"/>
  <c r="C306" i="1"/>
  <c r="C305" i="1"/>
  <c r="C304" i="1"/>
  <c r="C303" i="1"/>
  <c r="C295" i="1"/>
  <c r="C294" i="1"/>
  <c r="C293" i="1"/>
  <c r="C292" i="1"/>
  <c r="C291" i="1"/>
  <c r="C290" i="1"/>
  <c r="C289" i="1"/>
  <c r="C288" i="1"/>
  <c r="C286" i="1"/>
  <c r="C285" i="1"/>
  <c r="C284" i="1"/>
  <c r="C282" i="1"/>
  <c r="C281" i="1"/>
  <c r="C279" i="1"/>
  <c r="C278" i="1"/>
  <c r="C277" i="1"/>
  <c r="C276" i="1"/>
  <c r="C275" i="1"/>
  <c r="C274" i="1"/>
  <c r="C273" i="1"/>
  <c r="C272" i="1"/>
  <c r="C270" i="1"/>
  <c r="C269" i="1"/>
  <c r="C268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9" i="1"/>
  <c r="C10" i="1"/>
  <c r="C11" i="1"/>
  <c r="C12" i="1"/>
  <c r="C13" i="1"/>
  <c r="C15" i="1"/>
  <c r="C16" i="1"/>
  <c r="C17" i="1"/>
  <c r="C18" i="1"/>
  <c r="C19" i="1"/>
  <c r="C20" i="1"/>
  <c r="C21" i="1"/>
  <c r="C22" i="1"/>
  <c r="C23" i="1"/>
  <c r="C25" i="1"/>
  <c r="C26" i="1"/>
  <c r="C27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4" i="1"/>
  <c r="C8" i="1"/>
  <c r="D38" i="1" l="1"/>
  <c r="D35" i="1" l="1"/>
  <c r="D29" i="1"/>
  <c r="D31" i="1" s="1"/>
  <c r="D22" i="1"/>
  <c r="D10" i="1"/>
  <c r="D16" i="1" s="1"/>
  <c r="D18" i="1" s="1"/>
  <c r="D39" i="1" l="1"/>
  <c r="D36" i="1"/>
  <c r="D37" i="1" s="1"/>
  <c r="D150" i="1" l="1"/>
  <c r="D87" i="1"/>
  <c r="D192" i="1" l="1"/>
  <c r="D188" i="1"/>
  <c r="D258" i="1"/>
  <c r="D248" i="1"/>
  <c r="D231" i="1"/>
  <c r="D51" i="1"/>
  <c r="D72" i="1"/>
  <c r="D125" i="1"/>
  <c r="D202" i="1"/>
  <c r="D261" i="1" l="1"/>
  <c r="D193" i="1"/>
  <c r="D59" i="1" l="1"/>
  <c r="D60" i="1" s="1"/>
  <c r="D74" i="1" l="1"/>
  <c r="D318" i="1" l="1"/>
  <c r="D314" i="1"/>
  <c r="D308" i="1"/>
  <c r="D295" i="1"/>
  <c r="D279" i="1"/>
  <c r="D195" i="1"/>
  <c r="D196" i="1" s="1"/>
  <c r="D210" i="1" s="1"/>
  <c r="D168" i="1"/>
  <c r="D169" i="1" s="1"/>
  <c r="D136" i="1"/>
  <c r="D117" i="1"/>
  <c r="D109" i="1"/>
  <c r="D297" i="1" l="1"/>
  <c r="D309" i="1" s="1"/>
  <c r="D320" i="1" s="1"/>
  <c r="D322" i="1" s="1"/>
  <c r="D88" i="1"/>
  <c r="D118" i="1"/>
  <c r="D122" i="1"/>
  <c r="D97" i="1"/>
  <c r="D138" i="1" l="1"/>
  <c r="D151" i="1" s="1"/>
  <c r="D154" i="1" s="1"/>
</calcChain>
</file>

<file path=xl/sharedStrings.xml><?xml version="1.0" encoding="utf-8"?>
<sst xmlns="http://schemas.openxmlformats.org/spreadsheetml/2006/main" count="941" uniqueCount="563">
  <si>
    <t>NON CURRENT ASSETS</t>
  </si>
  <si>
    <t xml:space="preserve">(a) </t>
  </si>
  <si>
    <t>Property Plant &amp; Equipment</t>
  </si>
  <si>
    <t>Land</t>
  </si>
  <si>
    <t>-Freehold</t>
  </si>
  <si>
    <t>-Leasehold</t>
  </si>
  <si>
    <t>Total Land (1207+1208)</t>
  </si>
  <si>
    <t>Building</t>
  </si>
  <si>
    <t>Plant &amp; Equipment</t>
  </si>
  <si>
    <t>Computers</t>
  </si>
  <si>
    <t>Other Fixed Assets</t>
  </si>
  <si>
    <t>(b)</t>
  </si>
  <si>
    <t>Capital Work-in-progress</t>
  </si>
  <si>
    <t>(c)</t>
  </si>
  <si>
    <t>Investment Property (Gross)</t>
  </si>
  <si>
    <t>Less: Depreciation and other adjustments</t>
  </si>
  <si>
    <t>(d)</t>
  </si>
  <si>
    <t>Goodwill</t>
  </si>
  <si>
    <t>(e)</t>
  </si>
  <si>
    <t>Other Intangible Assets</t>
  </si>
  <si>
    <t>Less: Accumulated Amortisation</t>
  </si>
  <si>
    <t>(f)</t>
  </si>
  <si>
    <t>Intangible Assets under Development</t>
  </si>
  <si>
    <t>(g)</t>
  </si>
  <si>
    <t>Biological Assets other than bearer plants (Gross)</t>
  </si>
  <si>
    <t>Less: Accumulated Depreciation</t>
  </si>
  <si>
    <t>(h)</t>
  </si>
  <si>
    <t>Financial Assets</t>
  </si>
  <si>
    <t>(i)</t>
  </si>
  <si>
    <t xml:space="preserve">Investments: </t>
  </si>
  <si>
    <t>Investments in Equity Instruments</t>
  </si>
  <si>
    <t>Subsidiary</t>
  </si>
  <si>
    <t>Joint Ventures</t>
  </si>
  <si>
    <t>Associates</t>
  </si>
  <si>
    <t>Other CPSEs</t>
  </si>
  <si>
    <t>Other Companies with in India</t>
  </si>
  <si>
    <t>Other Companies outside India</t>
  </si>
  <si>
    <t>Others</t>
  </si>
  <si>
    <t>Less: provisions</t>
  </si>
  <si>
    <t>Total Investment in Equity Instruments (1241+1314+1341+1301 to 1304-1305)</t>
  </si>
  <si>
    <t>Other Investments</t>
  </si>
  <si>
    <t xml:space="preserve">Preference Shares </t>
  </si>
  <si>
    <t>Debentures/Bonds</t>
  </si>
  <si>
    <t>Government Securities</t>
  </si>
  <si>
    <t>Mutual Funds</t>
  </si>
  <si>
    <t>Less : Provisions</t>
  </si>
  <si>
    <t>Total other Investments (1321 to 1325-1326)</t>
  </si>
  <si>
    <t>h (ii)</t>
  </si>
  <si>
    <t>Trade Receivables</t>
  </si>
  <si>
    <t>h (iii)</t>
  </si>
  <si>
    <t>Loans</t>
  </si>
  <si>
    <t>Security Deposits</t>
  </si>
  <si>
    <t>Loans to Related Parties</t>
  </si>
  <si>
    <t>(i) Holding company (incl ultimate holding Cos.)</t>
  </si>
  <si>
    <t xml:space="preserve">(ii) Subsidiary </t>
  </si>
  <si>
    <t>(iii) Joint Ventures</t>
  </si>
  <si>
    <t>(iv) Associates</t>
  </si>
  <si>
    <t>Other Loans</t>
  </si>
  <si>
    <t>Less: Allowance for bad and doubtful loans</t>
  </si>
  <si>
    <t>h (iv)</t>
  </si>
  <si>
    <t>Other Financial Assets</t>
  </si>
  <si>
    <t>Deferred tax assets (net)</t>
  </si>
  <si>
    <t>(j)</t>
  </si>
  <si>
    <t>Other non-current assets</t>
  </si>
  <si>
    <t>Capital Advances</t>
  </si>
  <si>
    <t>Advances to related parties</t>
  </si>
  <si>
    <t>(v) Others</t>
  </si>
  <si>
    <t>Other Advances</t>
  </si>
  <si>
    <t xml:space="preserve">Others </t>
  </si>
  <si>
    <t>CURRENT ASSETS</t>
  </si>
  <si>
    <t>(a)</t>
  </si>
  <si>
    <t>Inventories (including in transit)</t>
  </si>
  <si>
    <t>Raw Materials</t>
  </si>
  <si>
    <t>Work in Progress</t>
  </si>
  <si>
    <t xml:space="preserve">Finished Goods </t>
  </si>
  <si>
    <t>Stock in Trade</t>
  </si>
  <si>
    <t>Stores and Spares</t>
  </si>
  <si>
    <t>b (i)</t>
  </si>
  <si>
    <t>Investments</t>
  </si>
  <si>
    <t>Investment in Equity Instruments</t>
  </si>
  <si>
    <t>Subsidiary Companies</t>
  </si>
  <si>
    <t>Other Companies within India</t>
  </si>
  <si>
    <t>Less: Provisions</t>
  </si>
  <si>
    <t>Total Investment in Equity Instruments (1508+1509+1511 to 1515-1516)</t>
  </si>
  <si>
    <t>Total other Investments (1521 to 1525-1526)</t>
  </si>
  <si>
    <t>Total current Investments (1520+1530)</t>
  </si>
  <si>
    <t>b (ii)</t>
  </si>
  <si>
    <t xml:space="preserve">Trade Receivable outstanding for a period exceeding 6 months from the due date of payment </t>
  </si>
  <si>
    <t>Total Trade Receivables (1541+1542)</t>
  </si>
  <si>
    <t>b (iii)</t>
  </si>
  <si>
    <t>Cash and cash equivalents</t>
  </si>
  <si>
    <t>b (iv)</t>
  </si>
  <si>
    <t>Bank balances other than b(iii) above</t>
  </si>
  <si>
    <t>b (v)</t>
  </si>
  <si>
    <t>b (vi)</t>
  </si>
  <si>
    <t>Other financial assets</t>
  </si>
  <si>
    <t>Current Tax Assets (net)</t>
  </si>
  <si>
    <t>Other current assets</t>
  </si>
  <si>
    <t>II</t>
  </si>
  <si>
    <t>EQUITY AND LIABILITIES</t>
  </si>
  <si>
    <t>EQUITY</t>
  </si>
  <si>
    <t>Equity Share Capital</t>
  </si>
  <si>
    <t>Authorised Capital</t>
  </si>
  <si>
    <t>Central Government</t>
  </si>
  <si>
    <t>State Government</t>
  </si>
  <si>
    <t>Holding Company (Including Ultimate Holding Co.)</t>
  </si>
  <si>
    <t>FIIs/Mutual Funds/Banks</t>
  </si>
  <si>
    <t>Employees</t>
  </si>
  <si>
    <t>Others (Domestic)</t>
  </si>
  <si>
    <t>Total Equity Shares (1001to1007)</t>
  </si>
  <si>
    <t>Total Paid up Capital (1008)</t>
  </si>
  <si>
    <t>Other Equity</t>
  </si>
  <si>
    <t>Capital Reserve</t>
  </si>
  <si>
    <t xml:space="preserve">Capital Redemption Reserve </t>
  </si>
  <si>
    <t>Debentures Redemption Reserve</t>
  </si>
  <si>
    <t>Revaluation Reserve</t>
  </si>
  <si>
    <t>Share Options Outstanding Account</t>
  </si>
  <si>
    <t>General reserve</t>
  </si>
  <si>
    <t>Other Reserves</t>
  </si>
  <si>
    <t>Reserves created from write-back of  depreciation &amp; amalgamation</t>
  </si>
  <si>
    <t>Other Funds</t>
  </si>
  <si>
    <t>Surplus (CREDIT/DEBIT)</t>
  </si>
  <si>
    <t>Dividend declared on Preference Shares (C1)</t>
  </si>
  <si>
    <t>Total Dividend Declared (C3) = (C1+C2)</t>
  </si>
  <si>
    <t>Dividend Tax :</t>
  </si>
  <si>
    <t>Total Dividend Tax (C6)=(C4+C5)</t>
  </si>
  <si>
    <t>Transferred to Reserves (C8)</t>
  </si>
  <si>
    <t>Share Application Money Pending Allotments</t>
  </si>
  <si>
    <t>Holding Company</t>
  </si>
  <si>
    <t>Total Share Appli. Money Pending Allotment (1011 to 1014)</t>
  </si>
  <si>
    <t>Money received against Share warrants</t>
  </si>
  <si>
    <t>Equity component of Compound Financial Instrument</t>
  </si>
  <si>
    <t>Debt instruments through other Comprehensive income</t>
  </si>
  <si>
    <t>Equity Instruments through other comprehensive income</t>
  </si>
  <si>
    <t>Effective portion of Cash Flow hedges</t>
  </si>
  <si>
    <t>Exchange differences on translating the financial statements of a foreign operation</t>
  </si>
  <si>
    <t xml:space="preserve">Other items of Other Comprehensive Income </t>
  </si>
  <si>
    <t>NON-CURRENT LIABILITIES</t>
  </si>
  <si>
    <t>FINANCIAL LIABILITIES</t>
  </si>
  <si>
    <t>a (i)</t>
  </si>
  <si>
    <t>BORROWINGS</t>
  </si>
  <si>
    <t>Borrowings (Secured) from</t>
  </si>
  <si>
    <t>Bonds/Debentures</t>
  </si>
  <si>
    <t>Term Loans</t>
  </si>
  <si>
    <t>* From Banks</t>
  </si>
  <si>
    <t>* From other parties</t>
  </si>
  <si>
    <t xml:space="preserve">   Deposits</t>
  </si>
  <si>
    <t>Loan and advances from related parties</t>
  </si>
  <si>
    <t>(i) Holding Co. (incl. ultimate Holding Co.)</t>
  </si>
  <si>
    <t>(iii) Joint Venture</t>
  </si>
  <si>
    <t>Foreign parties (including Term Loans, Bonds/Debentures, Deposits etc.)</t>
  </si>
  <si>
    <t>Total long term borrowings (Secured) (1101 to 1109+1009+1111+1044+1114)</t>
  </si>
  <si>
    <t xml:space="preserve">Long term borrowings (Unsecured) from </t>
  </si>
  <si>
    <t>Deposits</t>
  </si>
  <si>
    <t>Loans and advances from related parties</t>
  </si>
  <si>
    <t xml:space="preserve">Foreign parties (including Term Loans, Bonds, Debentures, Deposits etc.) </t>
  </si>
  <si>
    <t>a (ii)</t>
  </si>
  <si>
    <t>a (iii)</t>
  </si>
  <si>
    <t>Other financial Liabilities</t>
  </si>
  <si>
    <t>Long-term Provisions</t>
  </si>
  <si>
    <t>Provisions for employee benefits</t>
  </si>
  <si>
    <t>Other provisions</t>
  </si>
  <si>
    <t>Deferred tax liabilities (net)</t>
  </si>
  <si>
    <t>Other non-current liabilities</t>
  </si>
  <si>
    <t>CURRENT LIABILITIES</t>
  </si>
  <si>
    <t>Short term Borrowings (Secured) from</t>
  </si>
  <si>
    <t>Loans payable on demand</t>
  </si>
  <si>
    <t>* From Banks (including overdraft)</t>
  </si>
  <si>
    <t>Loans and Advances from related parties</t>
  </si>
  <si>
    <t>(iii)  Joint Ventures</t>
  </si>
  <si>
    <t>(iv) Others</t>
  </si>
  <si>
    <t>Foreign Parties including Loans repayable on demand, Deposits etc.</t>
  </si>
  <si>
    <t>Total short term borrowings (Secured) (1042 + 1043 + 1091 to 1098 + 1116 +1121)</t>
  </si>
  <si>
    <t>Short Term Borrowings(Unsecured) from:</t>
  </si>
  <si>
    <t>Loans Payable on Demand</t>
  </si>
  <si>
    <t>(ii) Subsidiary</t>
  </si>
  <si>
    <t xml:space="preserve">(iv) Others </t>
  </si>
  <si>
    <t>Other financial liabilities</t>
  </si>
  <si>
    <t>Current Maturities of long term Debt.</t>
  </si>
  <si>
    <t>Interest accrued but not due on borrowings</t>
  </si>
  <si>
    <t xml:space="preserve">Interest accrued and due on borrowings </t>
  </si>
  <si>
    <t>Unpaid Dividend</t>
  </si>
  <si>
    <t xml:space="preserve">Share application money due for refund inclu. Interest accrued thereon </t>
  </si>
  <si>
    <t>Other current liabilities</t>
  </si>
  <si>
    <t>Statutory dues</t>
  </si>
  <si>
    <t>Income/revenue received in advance</t>
  </si>
  <si>
    <t>Short-term provisions</t>
  </si>
  <si>
    <t>Current Tax Liabilities (Net)</t>
  </si>
  <si>
    <t>1.1 Revenue from Operations</t>
  </si>
  <si>
    <t>a) Sale of Products/Interest Income in case of Financial Enterprises</t>
  </si>
  <si>
    <t>b) Sale of services</t>
  </si>
  <si>
    <t xml:space="preserve">c) Other Operating Revenue/Revenue from other Financial Services in case of Financial Enterprises </t>
  </si>
  <si>
    <t xml:space="preserve">1.2 Other Income (details at codes from 2060 to 2150) </t>
  </si>
  <si>
    <t>Expenditure on</t>
  </si>
  <si>
    <t>2.1 Cost of Materials Consumed</t>
  </si>
  <si>
    <t>2.2 Purchase of Stock in Trade</t>
  </si>
  <si>
    <t>2.3 Changes in inventory of finished goods, work-in-progress &amp; stock in trade</t>
  </si>
  <si>
    <t>2.4 Excise Duty</t>
  </si>
  <si>
    <t>Depreciation, Depletion &amp; Amortisation</t>
  </si>
  <si>
    <t>Impairment</t>
  </si>
  <si>
    <t>Finance Cost Charged to P&amp;L Account</t>
  </si>
  <si>
    <t>Total (1441 to 1447+1449+1451-1448)</t>
  </si>
  <si>
    <t>Exceptional Items</t>
  </si>
  <si>
    <t>Tax Expenses:</t>
  </si>
  <si>
    <t>Less: MAT Credit Entitlement</t>
  </si>
  <si>
    <t>Total Tax (1466+1463)</t>
  </si>
  <si>
    <t>Net Profit / Loss after Tax (PAT) (1468-1465)</t>
  </si>
  <si>
    <t>Profit / (Loss) from Discontinuing Operations</t>
  </si>
  <si>
    <t>Tax Expense of Discontinuing Operations</t>
  </si>
  <si>
    <t>Profit/ (Loss) from Discontinuing Operations after Tax (1491-1492)</t>
  </si>
  <si>
    <t>Net Profit/ Loss from Continuing and Discontinuing Operations (1475+1495)</t>
  </si>
  <si>
    <t>Other Comprehensive Income</t>
  </si>
  <si>
    <t>Earnings per equity share</t>
  </si>
  <si>
    <t>Items</t>
  </si>
  <si>
    <t>Item Code</t>
  </si>
  <si>
    <t>(a)    Software</t>
  </si>
  <si>
    <t>(b)   IPRs-Patents, Trade Marks, Technical Know-how, etc.</t>
  </si>
  <si>
    <t>a)      On Equity Shares (C4)</t>
  </si>
  <si>
    <t>b)      On Preference Shares (C5)</t>
  </si>
  <si>
    <t>Total Investments (1310+1327)</t>
  </si>
  <si>
    <t>Sl. No.</t>
  </si>
  <si>
    <t xml:space="preserve"> </t>
  </si>
  <si>
    <t>Investment Property (Net) (1271-1272)</t>
  </si>
  <si>
    <t>Total Inventories  (1531 to 1536)</t>
  </si>
  <si>
    <t>Total other Intangible Assets (Net) (1209-1218)</t>
  </si>
  <si>
    <t>Total Long-term Provisions (1117+1118)</t>
  </si>
  <si>
    <t>Dividend Declared on Equity Shares (C2)</t>
  </si>
  <si>
    <t>Total Long Term Borrowings (Unsecured) (1061 to 1064 + 1066 to 1071 +1084+1085 + 1115)</t>
  </si>
  <si>
    <t>Accumulated Depreciation</t>
  </si>
  <si>
    <t>Total Comprehensive Income for the period comprising Profit (Loss) and Other Comprehensive Income (1661+1664+1666+1668+1600)</t>
  </si>
  <si>
    <t>Total Loans (1317+1242+1311+1315+1342+1312+1343-1313)</t>
  </si>
  <si>
    <t>Department of Public Enterprises</t>
  </si>
  <si>
    <t>Biological Assets other than bearer plants (Net) (1214-1217)</t>
  </si>
  <si>
    <t>Items of Other Comprehensive Income (D)</t>
  </si>
  <si>
    <t>Retained Profit (C7 ) = (B+D-C3-C6)</t>
  </si>
  <si>
    <t>Total Property, Plant and Equipment (Net) (1223-1231)</t>
  </si>
  <si>
    <t>Gross Tangible Assets (1214+1223)</t>
  </si>
  <si>
    <t>Net Fixed Assets (1232+1219+1246+1216)</t>
  </si>
  <si>
    <t>TOTAL OTHER EQUITY (1020+1030+1035+3641+3645+3646+3647+3648+3649)</t>
  </si>
  <si>
    <t>Total Financial Assets (1250+1328+1319+1369)</t>
  </si>
  <si>
    <t>TOTAL NON-CURRENT ASSETS (1390+1281+1345+1216+1245+1219+1246+1240+1232+1275)</t>
  </si>
  <si>
    <t>Total other current Assets (1392 to 1399)</t>
  </si>
  <si>
    <t>Total Cash and Bank Balances (1546+1547)</t>
  </si>
  <si>
    <t>Total Financial Assets (1540+1545+1560+1608+1368)</t>
  </si>
  <si>
    <t>Gross Fixed Assets (1206+1209+1246)</t>
  </si>
  <si>
    <t>Total other non-current assets (1316+1381 to 1389)</t>
  </si>
  <si>
    <t>Total Revenue from operations (1401 + 1404 + 1417)</t>
  </si>
  <si>
    <t>TOTAL CURRENT ASSETS (1349+1376+1609+1550)</t>
  </si>
  <si>
    <t>Accumulated Depreciation, Depletion &amp; Amortisation (1231+1218+1217)</t>
  </si>
  <si>
    <t>2.5 Stores &amp; Spares</t>
  </si>
  <si>
    <t>2.6 Power &amp; Fuel</t>
  </si>
  <si>
    <t>2.7 Salary, Wages &amp; Benefits/Employees Expenses</t>
  </si>
  <si>
    <t>2.8 Other operating/Direct/Manufacturing Expenses (including repairs &amp; Maintenance, Transportation, Consultancy Charges, Freight charges, Commission, in all CPSEs and in case of Financial Services it will include Interest and discounting charges also</t>
  </si>
  <si>
    <t>2.9 Rent, Royalty &amp; Cess</t>
  </si>
  <si>
    <t>2.10 Loss on sale of Assets /Investment</t>
  </si>
  <si>
    <t>Total short-term provisions (1371+1374)</t>
  </si>
  <si>
    <t>Total Current Liabilities (1362+1363+1262+1365)</t>
  </si>
  <si>
    <t>h  (i)</t>
  </si>
  <si>
    <t>other Investments</t>
  </si>
  <si>
    <t>a(iii)</t>
  </si>
  <si>
    <t>a (iv)</t>
  </si>
  <si>
    <t>Others (will include Deferred payment liabilities, short term maturities of finance lease obligations and other loans &amp; advances etc.)</t>
  </si>
  <si>
    <t>Others (will include Deferred payment liabilities, long term maturities of finance lease obligations, other loans &amp; advances and Liability component of compound financial instruments)</t>
  </si>
  <si>
    <t>Part-I: Balance Sheet Data</t>
  </si>
  <si>
    <t>PART-II : PROFIT AND LOSS ACCOUNTS DATA</t>
  </si>
  <si>
    <t>Profit before depreciation, Impairment, Interest, Taxes and Exceptional Items (PBDITE) (1405-1420)</t>
  </si>
  <si>
    <t>Total Loans (1601+1602+1603+1606+1611+1607+1306-1604)</t>
  </si>
  <si>
    <t>Total Short Term Borrowings (Unsecured) (1052 to 1059 +1081 + 1082+1087+1088)</t>
  </si>
  <si>
    <t>Profit Before Tax (PBT) (1674-1427)</t>
  </si>
  <si>
    <t>Regulatory deferral account credit balances</t>
  </si>
  <si>
    <t>Opening Balance of P/L Account as on 1.4.2020  (A)</t>
  </si>
  <si>
    <t>Closing Balance as on 31.3.2021  (C9) = (A+C7-C8)</t>
  </si>
  <si>
    <t>GRAND TOTAL ( EQUITY AND LIABILITIES) (1265+1025+3650+1010+3652)</t>
  </si>
  <si>
    <t>Net movement in Regulatory deferral account balances Income/ (Expenses)</t>
  </si>
  <si>
    <t>Share of profit/(loss) of associates/ joint ventures</t>
  </si>
  <si>
    <t>A1</t>
  </si>
  <si>
    <t>A2</t>
  </si>
  <si>
    <t>Profit / (Loss) before Share of profit/(loss) of an associate/ a joint venture, Interest, Exceptional Items and Taxes (1425-1435-1436)</t>
  </si>
  <si>
    <t>Profit Before Exceptional Items, Net Movement in Regulatory Deferral Balances &amp; Tax (PBET) (1437-1450)</t>
  </si>
  <si>
    <t>Profit before Exceptional items &amp; Tax (PBET) (1455+1673)</t>
  </si>
  <si>
    <t>Current Tax (NET) (1461-1464+1675)</t>
  </si>
  <si>
    <t>18.1 Equityholders of the Parent</t>
  </si>
  <si>
    <t>18.2 Non-controlling Interest</t>
  </si>
  <si>
    <t>Net Profit/ Loss for the year attributable to:</t>
  </si>
  <si>
    <t>19.1 Items that will not be reclassified to Profit or Loss</t>
  </si>
  <si>
    <t>19.2 Income tax relating to items that will not be classified to profit or loss</t>
  </si>
  <si>
    <t>19.3 Items that will be reclassified to Profit or Loss</t>
  </si>
  <si>
    <t>19.4 Income tax relating to items that will be reclassified to profit or loss</t>
  </si>
  <si>
    <t>Total Comprehensive Income for the period comprising Profit (Loss) and Other Comprehensive Income for the year attributable to:</t>
  </si>
  <si>
    <t>21.1 Basic</t>
  </si>
  <si>
    <t>21.2  Diluted</t>
  </si>
  <si>
    <t>20.1 Equityholders of the Parent</t>
  </si>
  <si>
    <t>20.2 Non-controlling Interest</t>
  </si>
  <si>
    <t>Right of Use Assets (ROU)</t>
  </si>
  <si>
    <t>(c)   Others</t>
  </si>
  <si>
    <t>(d)   Right of Use Assets (ROU)</t>
  </si>
  <si>
    <t>Regulatory deferral account debit balances</t>
  </si>
  <si>
    <t>Assets held for Sale</t>
  </si>
  <si>
    <t>A3</t>
  </si>
  <si>
    <t>Foreign Parties (Incl. GDRs/FFI)</t>
  </si>
  <si>
    <t>Non Controlling Interest</t>
  </si>
  <si>
    <t>A4</t>
  </si>
  <si>
    <t>C</t>
  </si>
  <si>
    <t>FCCR</t>
  </si>
  <si>
    <t>2.12 Prior Period Expenses</t>
  </si>
  <si>
    <t>Sl.No.</t>
  </si>
  <si>
    <t>1.1 Addition in Property, Plant &amp; Equipment</t>
  </si>
  <si>
    <t>1.2 Change in CWIP</t>
  </si>
  <si>
    <t>1.3 Addition in Intangible Assets</t>
  </si>
  <si>
    <t>1.4 Change in Intangible Assets under Development</t>
  </si>
  <si>
    <t>1.5 Addition in Investment Property</t>
  </si>
  <si>
    <t>1.6 Change in Capital Advances</t>
  </si>
  <si>
    <t>FINANCE SECTOR CPSEs (only to be filled by finance sector CPSEs)</t>
  </si>
  <si>
    <t>SHARE CAPITAL RELATED INFORMATION</t>
  </si>
  <si>
    <t>To be in date format (DD MM YYYY)</t>
  </si>
  <si>
    <t>EXPORT/IMPORT</t>
  </si>
  <si>
    <t>VALUE OF PRODUCTION/SERVICES</t>
  </si>
  <si>
    <t>PROCUREMENT DETAILS</t>
  </si>
  <si>
    <t>RESEARCH &amp; DEVELOPMENT EXPENSES</t>
  </si>
  <si>
    <t xml:space="preserve">    Part III: MOU Evaluation Related Information - Consolidated Basis</t>
  </si>
  <si>
    <t xml:space="preserve">2.11 Other Expenses </t>
  </si>
  <si>
    <t>9001C</t>
  </si>
  <si>
    <t>9002C</t>
  </si>
  <si>
    <t>9003C</t>
  </si>
  <si>
    <t>9004C</t>
  </si>
  <si>
    <t>9005C</t>
  </si>
  <si>
    <t>9006C</t>
  </si>
  <si>
    <t>1.7 	CAPEX by JVs</t>
  </si>
  <si>
    <t>9007C</t>
  </si>
  <si>
    <t>9011C</t>
  </si>
  <si>
    <t>9012C</t>
  </si>
  <si>
    <t>9013C</t>
  </si>
  <si>
    <t>9014C</t>
  </si>
  <si>
    <t>9015C</t>
  </si>
  <si>
    <t>9016C</t>
  </si>
  <si>
    <t>9018C</t>
  </si>
  <si>
    <t>9019C</t>
  </si>
  <si>
    <t>9031C</t>
  </si>
  <si>
    <t>9032C</t>
  </si>
  <si>
    <t>9033C</t>
  </si>
  <si>
    <t>9034C</t>
  </si>
  <si>
    <t>9035C</t>
  </si>
  <si>
    <t>9036C</t>
  </si>
  <si>
    <t>9037C</t>
  </si>
  <si>
    <t>9038C</t>
  </si>
  <si>
    <t>9039C</t>
  </si>
  <si>
    <t>9040C</t>
  </si>
  <si>
    <t>9041C</t>
  </si>
  <si>
    <t>9042C</t>
  </si>
  <si>
    <t>9043C</t>
  </si>
  <si>
    <t>9045C</t>
  </si>
  <si>
    <t>9046C</t>
  </si>
  <si>
    <t>9047C</t>
  </si>
  <si>
    <t>9048C</t>
  </si>
  <si>
    <t>9049C</t>
  </si>
  <si>
    <t>9050C</t>
  </si>
  <si>
    <t>9051C</t>
  </si>
  <si>
    <t>Total Expenditure (1407 + 1406 + 1419 + 1408 + 1412 + 1409 + 1415 + 1418 + 1416 + 1414+1411 + 1600)</t>
  </si>
  <si>
    <t>1481C</t>
  </si>
  <si>
    <t>1482C</t>
  </si>
  <si>
    <t xml:space="preserve">Profit Before Interest Exceptional Items and Taxes (PBIET) (1481C+1482C)	</t>
  </si>
  <si>
    <t>1484C</t>
  </si>
  <si>
    <t>1485C</t>
  </si>
  <si>
    <t>1486C</t>
  </si>
  <si>
    <t>1487C</t>
  </si>
  <si>
    <t>1291C</t>
  </si>
  <si>
    <t>1292C</t>
  </si>
  <si>
    <t>1293C</t>
  </si>
  <si>
    <t>TOTAL ASSETS (1309+1230+3651+1293)</t>
  </si>
  <si>
    <t>1294C</t>
  </si>
  <si>
    <t>Total Reserves &amp; Surplus (1021 + 1022 + 1024 + 1029 + 1027 + 1033 + 1036 + 1028 +1034+1031+1026 +1294)</t>
  </si>
  <si>
    <t>3653C</t>
  </si>
  <si>
    <t xml:space="preserve">Securities Premium </t>
  </si>
  <si>
    <t>Others (will include Deferred payment liabilities., other loans &amp; advances and Liability component of compound financial instruments)</t>
  </si>
  <si>
    <t>Lease liabilities</t>
  </si>
  <si>
    <t>(A) total outstanding dues of micro enterprises and small enterprises; and</t>
  </si>
  <si>
    <t>(b) total outstanding dues of creditors other than micro enterprises and small enterprises.</t>
  </si>
  <si>
    <t>1351C</t>
  </si>
  <si>
    <t>Total Short Term Borrowings (1099C + 1060C +1351C)</t>
  </si>
  <si>
    <t>Others (will include Deferred payment Liabilities., other loans &amp; advances etc.)</t>
  </si>
  <si>
    <t>Total Income(1410 + 1402)</t>
  </si>
  <si>
    <t>1295C</t>
  </si>
  <si>
    <t>1083A</t>
  </si>
  <si>
    <t>1083B</t>
  </si>
  <si>
    <t>TOTAL NON-CURRENT LIABILITIES (1086+1080+1119+1125+1083+1065+1110+1295C)</t>
  </si>
  <si>
    <t>1296C</t>
  </si>
  <si>
    <t>1297C</t>
  </si>
  <si>
    <t>1350A</t>
  </si>
  <si>
    <t>1350B</t>
  </si>
  <si>
    <t>TOTAL FINANCIAL LIABILITIES (1296C+1350+1361 + 1297C)</t>
  </si>
  <si>
    <r>
      <t>Part IX Form 2: Main Products/Generation/Transmission/Services-</t>
    </r>
    <r>
      <rPr>
        <b/>
        <sz val="11"/>
        <color rgb="FFFF0000"/>
        <rFont val="Arial"/>
        <family val="2"/>
      </rPr>
      <t>for IND-AS CPSE</t>
    </r>
  </si>
  <si>
    <t>No. of Production / Services rendered (As per Signed MoU Target)</t>
  </si>
  <si>
    <t>Product I</t>
  </si>
  <si>
    <t>Name of Production / Services rendered (Name as per Signed MoU Target)</t>
  </si>
  <si>
    <t>Unit of Production / Services rendered (Unit as per Signed MoU Target)</t>
  </si>
  <si>
    <t>Installed Capacity</t>
  </si>
  <si>
    <t>Capacity Utilisation (%)</t>
  </si>
  <si>
    <t>Long Term Borrowing (Including Long Lease Liabilities) (Part-I Form-II Code (1065+1295)</t>
  </si>
  <si>
    <t>9052C</t>
  </si>
  <si>
    <t xml:space="preserve"> Auto populate</t>
  </si>
  <si>
    <t>Short Term Borrowing (Including Short Lease Liabilities) Part-I Form-II Code (1296+1297)</t>
  </si>
  <si>
    <t>9053C</t>
  </si>
  <si>
    <t xml:space="preserve">	Total Expenses (Part-II Form-I Code) (1420C+1435C+1436C+1450C)</t>
  </si>
  <si>
    <t>9054C</t>
  </si>
  <si>
    <t xml:space="preserve">	CPSEs Share of Profit in JV (Total Profits from JVs) (Rs. in Lakhs)</t>
  </si>
  <si>
    <t>Dividend Paid during the year (Excluding DDT)</t>
  </si>
  <si>
    <t>Proportionate CAPEX by JVs</t>
  </si>
  <si>
    <t>Share Price (Closing price as on 31st March of Previous Year)</t>
  </si>
  <si>
    <t>No. of Shares Outstanding (as on 31st March of Previous Year)</t>
  </si>
  <si>
    <t>Share Price (Closing price as on 31st March of Current Year)</t>
  </si>
  <si>
    <t>No. of Shares Outstanding (as on 31st March of Current Year)</t>
  </si>
  <si>
    <t>Redemption of Bonus Preference Shares</t>
  </si>
  <si>
    <t>Dividend on Bonus Preference Shares</t>
  </si>
  <si>
    <t>Interest on Bonus Debentures</t>
  </si>
  <si>
    <t>Trade Receivables (Including Unbilled and Not Due)</t>
  </si>
  <si>
    <t>Unbilled Trade Receivables</t>
  </si>
  <si>
    <t>9055C</t>
  </si>
  <si>
    <t>9056C</t>
  </si>
  <si>
    <t>9057C</t>
  </si>
  <si>
    <t>9058C</t>
  </si>
  <si>
    <t>9059C</t>
  </si>
  <si>
    <t>9060C</t>
  </si>
  <si>
    <t>9061C</t>
  </si>
  <si>
    <t>9062C</t>
  </si>
  <si>
    <t>9063C</t>
  </si>
  <si>
    <t>9064C</t>
  </si>
  <si>
    <t>9065C</t>
  </si>
  <si>
    <t>9066C</t>
  </si>
  <si>
    <t>9067C</t>
  </si>
  <si>
    <r>
      <t xml:space="preserve">	Actual Production / Services rendered
</t>
    </r>
    <r>
      <rPr>
        <sz val="11"/>
        <color rgb="FFFF0000"/>
        <rFont val="Calibri"/>
        <family val="2"/>
        <scheme val="minor"/>
      </rPr>
      <t>decimal value upto 2 digit (ex: 1.03 or -1.00)</t>
    </r>
  </si>
  <si>
    <t>Trade Payables (1083A+1083B)</t>
  </si>
  <si>
    <t>1350C</t>
  </si>
  <si>
    <t>Trade Payables (1350A+ 1350B)</t>
  </si>
  <si>
    <t>1676C</t>
  </si>
  <si>
    <t>Redemption of Bonus Debentures</t>
  </si>
  <si>
    <t>Reserve not created out of Profit (e.g. Capital Reserve, Revaluation reserve, OCI etc.)</t>
  </si>
  <si>
    <t>Revenue from Overseas Projects (over and above value of Exports entered in ietm code 9039C)</t>
  </si>
  <si>
    <t>1.8 Right-of-Use Asset</t>
  </si>
  <si>
    <t>2.1 Loan Disbursed  (in Case of Financing CPSEs)</t>
  </si>
  <si>
    <t>2.2 Total Funds available  (in Case of Financing CPSEs)</t>
  </si>
  <si>
    <t>2.3 Overdue Loans  (in Case of Financing CPSEs)</t>
  </si>
  <si>
    <t>2.4 Total Loans  (in Case of Financing CPSEs)</t>
  </si>
  <si>
    <t>2.5 NPA  (in Case of Financing CPSEs)</t>
  </si>
  <si>
    <t>2.6 Cost of raising funds through Bonds as compared to similarly rated CPSEs (basis points)</t>
  </si>
  <si>
    <t>2.8 Geographical coverage (%) (in case of social sector finance CPSE)</t>
  </si>
  <si>
    <t>2.9 Last mile Disbursement to ultimate beneficiary (%) (in case of social sector finance CPSE)</t>
  </si>
  <si>
    <t>To be collected in %age</t>
  </si>
  <si>
    <t>3.1 No. of Shares outstanding</t>
  </si>
  <si>
    <t>3.2 Face Value of Equity Shares</t>
  </si>
  <si>
    <t>3.3 Fresh Issue of Equity Share Capital</t>
  </si>
  <si>
    <t xml:space="preserve">3.5 Buy Back of shares </t>
  </si>
  <si>
    <t>3.6 Buy Back of shares (Date)</t>
  </si>
  <si>
    <t>3.7 Government Holding (%)</t>
  </si>
  <si>
    <t>3.8 Holding Co. stake (%) (in case of Subsidiary Company)</t>
  </si>
  <si>
    <t>4.1 Value of Exports</t>
  </si>
  <si>
    <t>4.2 Imports consumed during the year</t>
  </si>
  <si>
    <t>5.1 Value of Production</t>
  </si>
  <si>
    <t>5.2 Value of Services</t>
  </si>
  <si>
    <t>5.3 Total Value of Production/Services</t>
  </si>
  <si>
    <t>6.1 Total procurement of Goods &amp; Services (irrespective of availability on GEM Portal or category of supplier)</t>
  </si>
  <si>
    <t>6.2 Procurement of Goods &amp; Services through MSEs</t>
  </si>
  <si>
    <t>6.3 Procurement of Goods &amp; Services through SC/ST MSEs</t>
  </si>
  <si>
    <t>6.4 Procurement of Goods &amp; Services through Women MSEs</t>
  </si>
  <si>
    <t>6.5 Procurement of Goods &amp; Services from GEM portal</t>
  </si>
  <si>
    <t>6.6 Annual plan for procurement through GeM as approved by administrative ministry</t>
  </si>
  <si>
    <t>6.7 Number of invoices uploaded on TReDS portal</t>
  </si>
  <si>
    <t>6.8 Number of invoices (out of above) accepted/rejected within specified time</t>
  </si>
  <si>
    <t>6.9 Active MSE vendors during current year (with whom during the FY, at least one procurement transaction and/or a contract done)</t>
  </si>
  <si>
    <t>6.10 Among the above, number of vendors onboarded on TReDS platforms till the end of FY</t>
  </si>
  <si>
    <t>6.11 Number of invoices received from MSE vendors for which payment was made beyond 45 days from the date of delivery of goods or receipt of services</t>
  </si>
  <si>
    <t>9009C</t>
  </si>
  <si>
    <t>9069C</t>
  </si>
  <si>
    <t>9070C</t>
  </si>
  <si>
    <t>9071C</t>
  </si>
  <si>
    <t>9072C</t>
  </si>
  <si>
    <t>9073C</t>
  </si>
  <si>
    <t>9074C</t>
  </si>
  <si>
    <t>9068C</t>
  </si>
  <si>
    <t>2024-25 Figures in Rupees lakh (Rounded off to the nearest Lakh)</t>
  </si>
  <si>
    <t>9.1 On Central Govt. Loans</t>
  </si>
  <si>
    <t>9.2 On State Govt. Loans</t>
  </si>
  <si>
    <t>9.3 On Foreign Loans</t>
  </si>
  <si>
    <t>9.4 On Holding Company Loans</t>
  </si>
  <si>
    <t>9.5 On Bank / Cash Credits</t>
  </si>
  <si>
    <t>9.6 Subsidiary</t>
  </si>
  <si>
    <t>9.7 Joint Ventures</t>
  </si>
  <si>
    <t>9.8 Associates</t>
  </si>
  <si>
    <t>9.9 Others</t>
  </si>
  <si>
    <t>9.10 Less: Finance Cost capitalised</t>
  </si>
  <si>
    <t>13.1 Current Tax (including Previous Tax)</t>
  </si>
  <si>
    <t>Total Property, Plant and Equipment (Gross) (1201 to 1205 + 1291)</t>
  </si>
  <si>
    <t>Total other Intangible Assets (Gross) (1211 + 1212+ 1213 + 1292)</t>
  </si>
  <si>
    <r>
      <t>Paid-Up  Capital</t>
    </r>
    <r>
      <rPr>
        <sz val="13"/>
        <color theme="1"/>
        <rFont val="Times New Roman"/>
        <family val="1"/>
      </rPr>
      <t>:</t>
    </r>
  </si>
  <si>
    <r>
      <t xml:space="preserve">Profit/Loss of Current Year (2020-21) (B) </t>
    </r>
    <r>
      <rPr>
        <b/>
        <sz val="13"/>
        <color theme="1"/>
        <rFont val="Times New Roman"/>
        <family val="1"/>
      </rPr>
      <t>Item Code 1339 should be same as Item Code 1600)</t>
    </r>
  </si>
  <si>
    <r>
      <t xml:space="preserve">Total Other Financial Liabilities </t>
    </r>
    <r>
      <rPr>
        <sz val="13"/>
        <color theme="1"/>
        <rFont val="Times New Roman"/>
        <family val="1"/>
      </rPr>
      <t>(1352+1353+1355+1356+1359)</t>
    </r>
  </si>
  <si>
    <r>
      <t xml:space="preserve">Total other current liabilities </t>
    </r>
    <r>
      <rPr>
        <sz val="13"/>
        <color theme="1"/>
        <rFont val="Times New Roman"/>
        <family val="1"/>
      </rPr>
      <t>(1357+1354+1358)</t>
    </r>
  </si>
  <si>
    <t>3.4 Fresh Issue of Equity Share Capital (Date)</t>
  </si>
  <si>
    <r>
      <t xml:space="preserve">To be collected in </t>
    </r>
    <r>
      <rPr>
        <sz val="11"/>
        <color rgb="FFFF0000"/>
        <rFont val="Calibri"/>
        <family val="2"/>
        <scheme val="minor"/>
      </rPr>
      <t>Rs. In Cr.</t>
    </r>
  </si>
  <si>
    <r>
      <t xml:space="preserve">2.7A Loan Disbursed to Micro Finance Beneficiaries  (in Case of Financing CPSEs) </t>
    </r>
    <r>
      <rPr>
        <sz val="11"/>
        <color rgb="FFFF0000"/>
        <rFont val="Calibri"/>
        <family val="2"/>
        <scheme val="minor"/>
      </rPr>
      <t>(Rs. In Cr.)</t>
    </r>
  </si>
  <si>
    <t>Input data sheet for PE Survey 2024-25(for IND-AS CPSEs)  (Consolidated Basis)</t>
  </si>
  <si>
    <t>CAPEX INFORMATION (For FY 2024-25 upto 31st March 2025)</t>
  </si>
  <si>
    <t>Input data sheet for PE Survey 2024-25(for IND-AS CPSEs) (Consoidated Basis)</t>
  </si>
  <si>
    <t>Input datasheet
Consolidated basis(IndAS)
Public Enterprises Survey 
2024-25
Survey Division
Department of Public Enterprises
Ministry of Finance
Government of India</t>
  </si>
  <si>
    <t>1401C</t>
  </si>
  <si>
    <t>1404C</t>
  </si>
  <si>
    <t>1417C</t>
  </si>
  <si>
    <t>1410C</t>
  </si>
  <si>
    <t>1402C</t>
  </si>
  <si>
    <t>1405C</t>
  </si>
  <si>
    <t>1407C</t>
  </si>
  <si>
    <t>1406C</t>
  </si>
  <si>
    <t>1419C</t>
  </si>
  <si>
    <t>1411C</t>
  </si>
  <si>
    <t>1408C</t>
  </si>
  <si>
    <t>1412C</t>
  </si>
  <si>
    <t>1409C</t>
  </si>
  <si>
    <t>1415C</t>
  </si>
  <si>
    <t>1418C</t>
  </si>
  <si>
    <t>1416C</t>
  </si>
  <si>
    <t>1414C</t>
  </si>
  <si>
    <t>1420C</t>
  </si>
  <si>
    <t>1425C</t>
  </si>
  <si>
    <t>1435C</t>
  </si>
  <si>
    <t>1436C</t>
  </si>
  <si>
    <t>1437C</t>
  </si>
  <si>
    <t>1441C</t>
  </si>
  <si>
    <t>1446C</t>
  </si>
  <si>
    <t>1442C</t>
  </si>
  <si>
    <t>1443C</t>
  </si>
  <si>
    <t>1445C</t>
  </si>
  <si>
    <t>1447C</t>
  </si>
  <si>
    <t>1449C</t>
  </si>
  <si>
    <t>1451C</t>
  </si>
  <si>
    <t>1444C</t>
  </si>
  <si>
    <t>1448C</t>
  </si>
  <si>
    <t>1450C</t>
  </si>
  <si>
    <t>1455C</t>
  </si>
  <si>
    <t>1673C</t>
  </si>
  <si>
    <t>1674C</t>
  </si>
  <si>
    <t>1427C</t>
  </si>
  <si>
    <t>1468C</t>
  </si>
  <si>
    <t>1461C</t>
  </si>
  <si>
    <t>1464C</t>
  </si>
  <si>
    <t>1675C</t>
  </si>
  <si>
    <t>1466C</t>
  </si>
  <si>
    <t>1463C</t>
  </si>
  <si>
    <t>1465C</t>
  </si>
  <si>
    <t>1475C</t>
  </si>
  <si>
    <t>1491C</t>
  </si>
  <si>
    <t>1492C</t>
  </si>
  <si>
    <t>1495C</t>
  </si>
  <si>
    <t>1600C</t>
  </si>
  <si>
    <t>1661C</t>
  </si>
  <si>
    <t>1664C</t>
  </si>
  <si>
    <t>1666C</t>
  </si>
  <si>
    <t>1668C</t>
  </si>
  <si>
    <t>1670C</t>
  </si>
  <si>
    <t>1671C</t>
  </si>
  <si>
    <t>1672C</t>
  </si>
  <si>
    <t xml:space="preserve">13.3 Deferred Tax </t>
  </si>
  <si>
    <t>13.2 Tax expenses/(saving) on rate regulated account</t>
  </si>
  <si>
    <t>Input data sheet for PE Survey 2024-25 (for IND-AS CPSEs)</t>
  </si>
  <si>
    <t xml:space="preserve">             Applicable to CPSEs having MOU on Consolidated Basis and following IND-AS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</si>
</sst>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6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33333"/>
      <name val="Arial"/>
      <family val="2"/>
    </font>
    <font>
      <b/>
      <sz val="11"/>
      <color rgb="FFFF0000"/>
      <name val="Arial"/>
      <family val="2"/>
    </font>
    <font>
      <sz val="11"/>
      <color rgb="FF333333"/>
      <name val="Times New Roman"/>
      <family val="1"/>
    </font>
    <font>
      <b/>
      <sz val="11"/>
      <color rgb="FF333333"/>
      <name val="Times New Roman"/>
      <family val="1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7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4" fillId="0" borderId="1" xfId="1" applyFont="1" applyFill="1" applyBorder="1" applyAlignment="1">
      <alignment horizontal="center" vertical="center" wrapText="1"/>
    </xf>
    <xf numFmtId="164" fontId="5" fillId="0" borderId="1" xfId="1" applyFont="1" applyFill="1" applyBorder="1" applyAlignment="1">
      <alignment vertical="center" wrapText="1"/>
    </xf>
    <xf numFmtId="164" fontId="4" fillId="0" borderId="1" xfId="1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0" xfId="1" applyFont="1" applyFill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164" fontId="2" fillId="0" borderId="1" xfId="1" applyFont="1" applyFill="1" applyBorder="1" applyAlignment="1">
      <alignment horizontal="center" vertical="center" wrapText="1"/>
    </xf>
    <xf numFmtId="164" fontId="3" fillId="0" borderId="1" xfId="1" applyFont="1" applyFill="1" applyBorder="1" applyAlignment="1">
      <alignment vertical="center" wrapText="1"/>
    </xf>
    <xf numFmtId="164" fontId="2" fillId="0" borderId="1" xfId="1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vertical="center" wrapText="1"/>
    </xf>
    <xf numFmtId="164" fontId="3" fillId="0" borderId="0" xfId="1" applyFont="1" applyFill="1" applyAlignment="1">
      <alignment vertical="center"/>
    </xf>
    <xf numFmtId="0" fontId="2" fillId="3" borderId="1" xfId="0" applyFont="1" applyFill="1" applyBorder="1" applyAlignment="1">
      <alignment vertical="center"/>
    </xf>
    <xf numFmtId="0" fontId="15" fillId="0" borderId="0" xfId="2"/>
    <xf numFmtId="0" fontId="4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vertical="top" wrapText="1"/>
    </xf>
    <xf numFmtId="0" fontId="14" fillId="0" borderId="1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1" fillId="0" borderId="1" xfId="0" applyFont="1" applyBorder="1"/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6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0" borderId="5" xfId="0" applyFont="1" applyBorder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177247</xdr:colOff>
      <xdr:row>0</xdr:row>
      <xdr:rowOff>63361</xdr:rowOff>
    </xdr:from>
    <xdr:to>
      <xdr:col>3</xdr:col>
      <xdr:colOff>942561</xdr:colOff>
      <xdr:row>3</xdr:row>
      <xdr:rowOff>50999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212308-BAF8-4B87-9942-97637D8099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duotone>
            <a:prstClr val="black"/>
            <a:schemeClr val="accent2">
              <a:tint val="45000"/>
              <a:satMod val="400000"/>
            </a:schemeClr>
          </a:duotone>
        </a:blip>
        <a:srcRect l="7539"/>
        <a:stretch>
          <a:fillRect/>
        </a:stretch>
      </xdr:blipFill>
      <xdr:spPr>
        <a:xfrm>
          <a:off x="2053672" y="63361"/>
          <a:ext cx="1374914" cy="559138"/>
        </a:xfrm>
        <a:prstGeom prst="roundRect">
          <a:avLst>
            <a:gd name="adj" fmla="val 4167"/>
          </a:avLst>
        </a:prstGeom>
        <a:solidFill>
          <a:srgbClr val="FFFFFF"/>
        </a:solidFill>
        <a:ln w="76200" cap="sq">
          <a:solidFill>
            <a:srgbClr val="292929"/>
          </a:solidFill>
          <a:miter lim="800000"/>
        </a:ln>
        <a:effectLst>
          <a:reflection blurRad="12700" stA="28000" endPos="28000" dist="5000" dir="5400000" sy="-100000" algn="bl" rotWithShape="0"/>
        </a:effectLst>
        <a:scene3d>
          <a:camera prst="orthographicFront"/>
          <a:lightRig rig="threePt" dir="t">
            <a:rot lat="0" lon="0" rev="2700000"/>
          </a:lightRig>
        </a:scene3d>
        <a:sp3d>
          <a:bevelT h="38100"/>
          <a:contourClr>
            <a:srgbClr val="C0C0C0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7F76D-4541-4A39-8FA8-DE85D8307CC9}">
  <sheetPr codeName="Sheet5"/>
  <dimension ref="A1:G36"/>
  <sheetViews>
    <sheetView tabSelected="1" view="pageBreakPreview" zoomScaleNormal="145" zoomScaleSheetLayoutView="100" workbookViewId="0">
      <selection sqref="A1:G32"/>
    </sheetView>
  </sheetViews>
  <sheetFormatPr defaultRowHeight="15" x14ac:dyDescent="0.25"/>
  <cols>
    <col min="1" max="1" width="19" customWidth="1"/>
    <col min="4" max="5" width="15.28515625" customWidth="1"/>
  </cols>
  <sheetData>
    <row r="1" spans="1:7" x14ac:dyDescent="0.25">
      <c r="A1" s="52" t="s">
        <v>502</v>
      </c>
      <c r="B1" s="53"/>
      <c r="C1" s="53"/>
      <c r="D1" s="53"/>
      <c r="E1" s="53"/>
      <c r="F1" s="53"/>
      <c r="G1" s="54"/>
    </row>
    <row r="2" spans="1:7" x14ac:dyDescent="0.25">
      <c r="A2" s="55"/>
      <c r="B2" s="56"/>
      <c r="C2" s="56"/>
      <c r="D2" s="56"/>
      <c r="E2" s="56"/>
      <c r="F2" s="56"/>
      <c r="G2" s="57"/>
    </row>
    <row r="3" spans="1:7" x14ac:dyDescent="0.25">
      <c r="A3" s="55"/>
      <c r="B3" s="56"/>
      <c r="C3" s="56"/>
      <c r="D3" s="56"/>
      <c r="E3" s="56"/>
      <c r="F3" s="56"/>
      <c r="G3" s="57"/>
    </row>
    <row r="4" spans="1:7" x14ac:dyDescent="0.25">
      <c r="A4" s="55"/>
      <c r="B4" s="56"/>
      <c r="C4" s="56"/>
      <c r="D4" s="56"/>
      <c r="E4" s="56"/>
      <c r="F4" s="56"/>
      <c r="G4" s="57"/>
    </row>
    <row r="5" spans="1:7" x14ac:dyDescent="0.25">
      <c r="A5" s="55"/>
      <c r="B5" s="56"/>
      <c r="C5" s="56"/>
      <c r="D5" s="56"/>
      <c r="E5" s="56"/>
      <c r="F5" s="56"/>
      <c r="G5" s="57"/>
    </row>
    <row r="6" spans="1:7" x14ac:dyDescent="0.25">
      <c r="A6" s="55"/>
      <c r="B6" s="56"/>
      <c r="C6" s="56"/>
      <c r="D6" s="56"/>
      <c r="E6" s="56"/>
      <c r="F6" s="56"/>
      <c r="G6" s="57"/>
    </row>
    <row r="7" spans="1:7" x14ac:dyDescent="0.25">
      <c r="A7" s="55"/>
      <c r="B7" s="56"/>
      <c r="C7" s="56"/>
      <c r="D7" s="56"/>
      <c r="E7" s="56"/>
      <c r="F7" s="56"/>
      <c r="G7" s="57"/>
    </row>
    <row r="8" spans="1:7" x14ac:dyDescent="0.25">
      <c r="A8" s="55"/>
      <c r="B8" s="56"/>
      <c r="C8" s="56"/>
      <c r="D8" s="56"/>
      <c r="E8" s="56"/>
      <c r="F8" s="56"/>
      <c r="G8" s="57"/>
    </row>
    <row r="9" spans="1:7" x14ac:dyDescent="0.25">
      <c r="A9" s="55"/>
      <c r="B9" s="56"/>
      <c r="C9" s="56"/>
      <c r="D9" s="56"/>
      <c r="E9" s="56"/>
      <c r="F9" s="56"/>
      <c r="G9" s="57"/>
    </row>
    <row r="10" spans="1:7" x14ac:dyDescent="0.25">
      <c r="A10" s="55"/>
      <c r="B10" s="56"/>
      <c r="C10" s="56"/>
      <c r="D10" s="56"/>
      <c r="E10" s="56"/>
      <c r="F10" s="56"/>
      <c r="G10" s="57"/>
    </row>
    <row r="11" spans="1:7" x14ac:dyDescent="0.25">
      <c r="A11" s="55"/>
      <c r="B11" s="56"/>
      <c r="C11" s="56"/>
      <c r="D11" s="56"/>
      <c r="E11" s="56"/>
      <c r="F11" s="56"/>
      <c r="G11" s="57"/>
    </row>
    <row r="12" spans="1:7" x14ac:dyDescent="0.25">
      <c r="A12" s="55"/>
      <c r="B12" s="56"/>
      <c r="C12" s="56"/>
      <c r="D12" s="56"/>
      <c r="E12" s="56"/>
      <c r="F12" s="56"/>
      <c r="G12" s="57"/>
    </row>
    <row r="13" spans="1:7" x14ac:dyDescent="0.25">
      <c r="A13" s="55"/>
      <c r="B13" s="56"/>
      <c r="C13" s="56"/>
      <c r="D13" s="56"/>
      <c r="E13" s="56"/>
      <c r="F13" s="56"/>
      <c r="G13" s="57"/>
    </row>
    <row r="14" spans="1:7" x14ac:dyDescent="0.25">
      <c r="A14" s="55"/>
      <c r="B14" s="56"/>
      <c r="C14" s="56"/>
      <c r="D14" s="56"/>
      <c r="E14" s="56"/>
      <c r="F14" s="56"/>
      <c r="G14" s="57"/>
    </row>
    <row r="15" spans="1:7" x14ac:dyDescent="0.25">
      <c r="A15" s="55"/>
      <c r="B15" s="56"/>
      <c r="C15" s="56"/>
      <c r="D15" s="56"/>
      <c r="E15" s="56"/>
      <c r="F15" s="56"/>
      <c r="G15" s="57"/>
    </row>
    <row r="16" spans="1:7" x14ac:dyDescent="0.25">
      <c r="A16" s="55"/>
      <c r="B16" s="56"/>
      <c r="C16" s="56"/>
      <c r="D16" s="56"/>
      <c r="E16" s="56"/>
      <c r="F16" s="56"/>
      <c r="G16" s="57"/>
    </row>
    <row r="17" spans="1:7" x14ac:dyDescent="0.25">
      <c r="A17" s="55"/>
      <c r="B17" s="56"/>
      <c r="C17" s="56"/>
      <c r="D17" s="56"/>
      <c r="E17" s="56"/>
      <c r="F17" s="56"/>
      <c r="G17" s="57"/>
    </row>
    <row r="18" spans="1:7" x14ac:dyDescent="0.25">
      <c r="A18" s="55"/>
      <c r="B18" s="56"/>
      <c r="C18" s="56"/>
      <c r="D18" s="56"/>
      <c r="E18" s="56"/>
      <c r="F18" s="56"/>
      <c r="G18" s="57"/>
    </row>
    <row r="19" spans="1:7" x14ac:dyDescent="0.25">
      <c r="A19" s="55"/>
      <c r="B19" s="56"/>
      <c r="C19" s="56"/>
      <c r="D19" s="56"/>
      <c r="E19" s="56"/>
      <c r="F19" s="56"/>
      <c r="G19" s="57"/>
    </row>
    <row r="20" spans="1:7" x14ac:dyDescent="0.25">
      <c r="A20" s="55"/>
      <c r="B20" s="56"/>
      <c r="C20" s="56"/>
      <c r="D20" s="56"/>
      <c r="E20" s="56"/>
      <c r="F20" s="56"/>
      <c r="G20" s="57"/>
    </row>
    <row r="21" spans="1:7" x14ac:dyDescent="0.25">
      <c r="A21" s="55"/>
      <c r="B21" s="56"/>
      <c r="C21" s="56"/>
      <c r="D21" s="56"/>
      <c r="E21" s="56"/>
      <c r="F21" s="56"/>
      <c r="G21" s="57"/>
    </row>
    <row r="22" spans="1:7" x14ac:dyDescent="0.25">
      <c r="A22" s="55"/>
      <c r="B22" s="56"/>
      <c r="C22" s="56"/>
      <c r="D22" s="56"/>
      <c r="E22" s="56"/>
      <c r="F22" s="56"/>
      <c r="G22" s="57"/>
    </row>
    <row r="23" spans="1:7" x14ac:dyDescent="0.25">
      <c r="A23" s="55"/>
      <c r="B23" s="56"/>
      <c r="C23" s="56"/>
      <c r="D23" s="56"/>
      <c r="E23" s="56"/>
      <c r="F23" s="56"/>
      <c r="G23" s="57"/>
    </row>
    <row r="24" spans="1:7" x14ac:dyDescent="0.25">
      <c r="A24" s="55"/>
      <c r="B24" s="56"/>
      <c r="C24" s="56"/>
      <c r="D24" s="56"/>
      <c r="E24" s="56"/>
      <c r="F24" s="56"/>
      <c r="G24" s="57"/>
    </row>
    <row r="25" spans="1:7" x14ac:dyDescent="0.25">
      <c r="A25" s="55"/>
      <c r="B25" s="56"/>
      <c r="C25" s="56"/>
      <c r="D25" s="56"/>
      <c r="E25" s="56"/>
      <c r="F25" s="56"/>
      <c r="G25" s="57"/>
    </row>
    <row r="26" spans="1:7" x14ac:dyDescent="0.25">
      <c r="A26" s="55"/>
      <c r="B26" s="56"/>
      <c r="C26" s="56"/>
      <c r="D26" s="56"/>
      <c r="E26" s="56"/>
      <c r="F26" s="56"/>
      <c r="G26" s="57"/>
    </row>
    <row r="27" spans="1:7" x14ac:dyDescent="0.25">
      <c r="A27" s="55"/>
      <c r="B27" s="56"/>
      <c r="C27" s="56"/>
      <c r="D27" s="56"/>
      <c r="E27" s="56"/>
      <c r="F27" s="56"/>
      <c r="G27" s="57"/>
    </row>
    <row r="28" spans="1:7" x14ac:dyDescent="0.25">
      <c r="A28" s="55"/>
      <c r="B28" s="56"/>
      <c r="C28" s="56"/>
      <c r="D28" s="56"/>
      <c r="E28" s="56"/>
      <c r="F28" s="56"/>
      <c r="G28" s="57"/>
    </row>
    <row r="29" spans="1:7" x14ac:dyDescent="0.25">
      <c r="A29" s="55"/>
      <c r="B29" s="56"/>
      <c r="C29" s="56"/>
      <c r="D29" s="56"/>
      <c r="E29" s="56"/>
      <c r="F29" s="56"/>
      <c r="G29" s="57"/>
    </row>
    <row r="30" spans="1:7" x14ac:dyDescent="0.25">
      <c r="A30" s="55"/>
      <c r="B30" s="56"/>
      <c r="C30" s="56"/>
      <c r="D30" s="56"/>
      <c r="E30" s="56"/>
      <c r="F30" s="56"/>
      <c r="G30" s="57"/>
    </row>
    <row r="31" spans="1:7" x14ac:dyDescent="0.25">
      <c r="A31" s="55"/>
      <c r="B31" s="56"/>
      <c r="C31" s="56"/>
      <c r="D31" s="56"/>
      <c r="E31" s="56"/>
      <c r="F31" s="56"/>
      <c r="G31" s="57"/>
    </row>
    <row r="32" spans="1:7" ht="15.75" thickBot="1" x14ac:dyDescent="0.3">
      <c r="A32" s="58"/>
      <c r="B32" s="59"/>
      <c r="C32" s="59"/>
      <c r="D32" s="59"/>
      <c r="E32" s="59"/>
      <c r="F32" s="59"/>
      <c r="G32" s="60"/>
    </row>
    <row r="34" spans="1:1" x14ac:dyDescent="0.25">
      <c r="A34" t="s">
        <v>562</v>
      </c>
    </row>
    <row r="36" spans="1:1" x14ac:dyDescent="0.25">
      <c r="A36" s="35"/>
    </row>
  </sheetData>
  <mergeCells count="1">
    <mergeCell ref="A1:G32"/>
  </mergeCells>
  <pageMargins left="0.95" right="0.22" top="0.43" bottom="0.44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G322"/>
  <sheetViews>
    <sheetView view="pageBreakPreview" zoomScale="70" zoomScaleNormal="100" zoomScaleSheetLayoutView="70" workbookViewId="0">
      <selection activeCell="B26" sqref="B26"/>
    </sheetView>
  </sheetViews>
  <sheetFormatPr defaultColWidth="9.140625" defaultRowHeight="16.5" x14ac:dyDescent="0.25"/>
  <cols>
    <col min="1" max="1" width="9.85546875" style="26" customWidth="1"/>
    <col min="2" max="2" width="83" style="19" customWidth="1"/>
    <col min="3" max="3" width="11.5703125" style="26" customWidth="1"/>
    <col min="4" max="4" width="21.42578125" style="33" customWidth="1"/>
    <col min="5" max="5" width="0" hidden="1" customWidth="1"/>
    <col min="6" max="6" width="21.42578125" style="10" hidden="1" customWidth="1"/>
    <col min="7" max="7" width="13" style="11" customWidth="1"/>
    <col min="8" max="16384" width="9.140625" style="11"/>
  </cols>
  <sheetData>
    <row r="1" spans="1:7" x14ac:dyDescent="0.25">
      <c r="A1" s="64" t="s">
        <v>231</v>
      </c>
      <c r="B1" s="64"/>
      <c r="C1" s="64"/>
      <c r="D1" s="64"/>
    </row>
    <row r="2" spans="1:7" x14ac:dyDescent="0.25">
      <c r="A2" s="65" t="s">
        <v>499</v>
      </c>
      <c r="B2" s="65"/>
      <c r="C2" s="65"/>
      <c r="D2" s="65"/>
      <c r="F2" s="11"/>
    </row>
    <row r="3" spans="1:7" ht="66" x14ac:dyDescent="0.25">
      <c r="A3" s="1" t="s">
        <v>220</v>
      </c>
      <c r="B3" s="1" t="s">
        <v>213</v>
      </c>
      <c r="C3" s="1" t="s">
        <v>214</v>
      </c>
      <c r="D3" s="27" t="s">
        <v>478</v>
      </c>
      <c r="F3" s="6" t="s">
        <v>214</v>
      </c>
    </row>
    <row r="4" spans="1:7" x14ac:dyDescent="0.25">
      <c r="A4" s="61" t="s">
        <v>263</v>
      </c>
      <c r="B4" s="62"/>
      <c r="C4" s="62"/>
      <c r="D4" s="63"/>
      <c r="F4" s="11"/>
    </row>
    <row r="5" spans="1:7" x14ac:dyDescent="0.25">
      <c r="A5" s="1">
        <v>1</v>
      </c>
      <c r="B5" s="20" t="s">
        <v>0</v>
      </c>
      <c r="C5" s="7"/>
      <c r="D5" s="28"/>
      <c r="F5" s="8"/>
    </row>
    <row r="6" spans="1:7" x14ac:dyDescent="0.25">
      <c r="A6" s="1" t="s">
        <v>1</v>
      </c>
      <c r="B6" s="20" t="s">
        <v>2</v>
      </c>
      <c r="C6" s="7"/>
      <c r="D6" s="28"/>
      <c r="F6" s="8"/>
    </row>
    <row r="7" spans="1:7" x14ac:dyDescent="0.25">
      <c r="A7" s="7"/>
      <c r="B7" s="20" t="s">
        <v>3</v>
      </c>
      <c r="C7" s="7"/>
      <c r="D7" s="28"/>
      <c r="F7" s="8"/>
    </row>
    <row r="8" spans="1:7" x14ac:dyDescent="0.25">
      <c r="A8" s="7"/>
      <c r="B8" s="2" t="s">
        <v>4</v>
      </c>
      <c r="C8" s="7" t="str">
        <f>+CONCATENATE(F8,G8)</f>
        <v>1207C</v>
      </c>
      <c r="D8" s="28"/>
      <c r="F8" s="8">
        <v>1207</v>
      </c>
      <c r="G8" s="11" t="s">
        <v>302</v>
      </c>
    </row>
    <row r="9" spans="1:7" x14ac:dyDescent="0.25">
      <c r="A9" s="7"/>
      <c r="B9" s="2" t="s">
        <v>5</v>
      </c>
      <c r="C9" s="7" t="str">
        <f t="shared" ref="C9:C72" si="0">+CONCATENATE(F9,G9)</f>
        <v>1208C</v>
      </c>
      <c r="D9" s="28"/>
      <c r="F9" s="8">
        <v>1208</v>
      </c>
      <c r="G9" s="11" t="s">
        <v>302</v>
      </c>
    </row>
    <row r="10" spans="1:7" x14ac:dyDescent="0.25">
      <c r="A10" s="7"/>
      <c r="B10" s="20" t="s">
        <v>6</v>
      </c>
      <c r="C10" s="7" t="str">
        <f t="shared" si="0"/>
        <v>1201C</v>
      </c>
      <c r="D10" s="29">
        <f>+D8+D9</f>
        <v>0</v>
      </c>
      <c r="F10" s="6">
        <v>1201</v>
      </c>
      <c r="G10" s="11" t="s">
        <v>302</v>
      </c>
    </row>
    <row r="11" spans="1:7" x14ac:dyDescent="0.25">
      <c r="A11" s="7"/>
      <c r="B11" s="2" t="s">
        <v>7</v>
      </c>
      <c r="C11" s="7" t="str">
        <f t="shared" si="0"/>
        <v>1202C</v>
      </c>
      <c r="D11" s="28"/>
      <c r="F11" s="8">
        <v>1202</v>
      </c>
      <c r="G11" s="11" t="s">
        <v>302</v>
      </c>
    </row>
    <row r="12" spans="1:7" x14ac:dyDescent="0.25">
      <c r="A12" s="7"/>
      <c r="B12" s="2" t="s">
        <v>8</v>
      </c>
      <c r="C12" s="7" t="str">
        <f t="shared" si="0"/>
        <v>1203C</v>
      </c>
      <c r="D12" s="28"/>
      <c r="F12" s="8">
        <v>1203</v>
      </c>
      <c r="G12" s="11" t="s">
        <v>302</v>
      </c>
    </row>
    <row r="13" spans="1:7" x14ac:dyDescent="0.25">
      <c r="A13" s="7"/>
      <c r="B13" s="2" t="s">
        <v>9</v>
      </c>
      <c r="C13" s="7" t="str">
        <f t="shared" si="0"/>
        <v>1205C</v>
      </c>
      <c r="D13" s="28"/>
      <c r="F13" s="8">
        <v>1205</v>
      </c>
      <c r="G13" s="11" t="s">
        <v>302</v>
      </c>
    </row>
    <row r="14" spans="1:7" x14ac:dyDescent="0.25">
      <c r="A14" s="7"/>
      <c r="B14" s="13" t="s">
        <v>293</v>
      </c>
      <c r="C14" s="7" t="s">
        <v>365</v>
      </c>
      <c r="D14" s="28"/>
      <c r="F14" s="9" t="s">
        <v>275</v>
      </c>
      <c r="G14" s="11" t="s">
        <v>302</v>
      </c>
    </row>
    <row r="15" spans="1:7" x14ac:dyDescent="0.25">
      <c r="A15" s="7"/>
      <c r="B15" s="2" t="s">
        <v>10</v>
      </c>
      <c r="C15" s="7" t="str">
        <f t="shared" si="0"/>
        <v>1204C</v>
      </c>
      <c r="D15" s="28"/>
      <c r="F15" s="8">
        <v>1204</v>
      </c>
      <c r="G15" s="11" t="s">
        <v>302</v>
      </c>
    </row>
    <row r="16" spans="1:7" x14ac:dyDescent="0.25">
      <c r="A16" s="1"/>
      <c r="B16" s="20" t="s">
        <v>490</v>
      </c>
      <c r="C16" s="7" t="str">
        <f t="shared" si="0"/>
        <v>1223C</v>
      </c>
      <c r="D16" s="28">
        <f>+SUM(D10:D15)</f>
        <v>0</v>
      </c>
      <c r="F16" s="8">
        <v>1223</v>
      </c>
      <c r="G16" s="11" t="s">
        <v>302</v>
      </c>
    </row>
    <row r="17" spans="1:7" x14ac:dyDescent="0.25">
      <c r="A17" s="1"/>
      <c r="B17" s="20" t="s">
        <v>228</v>
      </c>
      <c r="C17" s="7" t="str">
        <f t="shared" si="0"/>
        <v>1231C</v>
      </c>
      <c r="D17" s="28"/>
      <c r="F17" s="8">
        <v>1231</v>
      </c>
      <c r="G17" s="11" t="s">
        <v>302</v>
      </c>
    </row>
    <row r="18" spans="1:7" x14ac:dyDescent="0.25">
      <c r="A18" s="1"/>
      <c r="B18" s="20" t="s">
        <v>235</v>
      </c>
      <c r="C18" s="7" t="str">
        <f t="shared" si="0"/>
        <v>1232C</v>
      </c>
      <c r="D18" s="28">
        <f>+D16-D17</f>
        <v>0</v>
      </c>
      <c r="F18" s="8">
        <v>1232</v>
      </c>
      <c r="G18" s="11" t="s">
        <v>302</v>
      </c>
    </row>
    <row r="19" spans="1:7" x14ac:dyDescent="0.25">
      <c r="A19" s="1" t="s">
        <v>11</v>
      </c>
      <c r="B19" s="20" t="s">
        <v>12</v>
      </c>
      <c r="C19" s="7" t="str">
        <f t="shared" si="0"/>
        <v>1240C</v>
      </c>
      <c r="D19" s="28"/>
      <c r="F19" s="8">
        <v>1240</v>
      </c>
      <c r="G19" s="11" t="s">
        <v>302</v>
      </c>
    </row>
    <row r="20" spans="1:7" x14ac:dyDescent="0.25">
      <c r="A20" s="1" t="s">
        <v>13</v>
      </c>
      <c r="B20" s="20" t="s">
        <v>14</v>
      </c>
      <c r="C20" s="7" t="str">
        <f t="shared" si="0"/>
        <v>1271C</v>
      </c>
      <c r="D20" s="28"/>
      <c r="F20" s="8">
        <v>1271</v>
      </c>
      <c r="G20" s="11" t="s">
        <v>302</v>
      </c>
    </row>
    <row r="21" spans="1:7" x14ac:dyDescent="0.25">
      <c r="A21" s="1"/>
      <c r="B21" s="2" t="s">
        <v>15</v>
      </c>
      <c r="C21" s="7" t="str">
        <f t="shared" si="0"/>
        <v>1272C</v>
      </c>
      <c r="D21" s="28"/>
      <c r="F21" s="8">
        <v>1272</v>
      </c>
      <c r="G21" s="11" t="s">
        <v>302</v>
      </c>
    </row>
    <row r="22" spans="1:7" x14ac:dyDescent="0.25">
      <c r="A22" s="1"/>
      <c r="B22" s="2" t="s">
        <v>222</v>
      </c>
      <c r="C22" s="7" t="str">
        <f t="shared" si="0"/>
        <v>1275C</v>
      </c>
      <c r="D22" s="28">
        <f>+D20-D21</f>
        <v>0</v>
      </c>
      <c r="F22" s="8">
        <v>1275</v>
      </c>
      <c r="G22" s="11" t="s">
        <v>302</v>
      </c>
    </row>
    <row r="23" spans="1:7" x14ac:dyDescent="0.25">
      <c r="A23" s="1" t="s">
        <v>16</v>
      </c>
      <c r="B23" s="2" t="s">
        <v>17</v>
      </c>
      <c r="C23" s="7" t="str">
        <f t="shared" si="0"/>
        <v>1246C</v>
      </c>
      <c r="D23" s="28"/>
      <c r="F23" s="8">
        <v>1246</v>
      </c>
      <c r="G23" s="11" t="s">
        <v>302</v>
      </c>
    </row>
    <row r="24" spans="1:7" x14ac:dyDescent="0.25">
      <c r="A24" s="1" t="s">
        <v>18</v>
      </c>
      <c r="B24" s="20" t="s">
        <v>19</v>
      </c>
      <c r="C24" s="7"/>
      <c r="D24" s="28"/>
      <c r="F24" s="8"/>
      <c r="G24" s="11" t="s">
        <v>302</v>
      </c>
    </row>
    <row r="25" spans="1:7" x14ac:dyDescent="0.25">
      <c r="A25" s="7"/>
      <c r="B25" s="2" t="s">
        <v>215</v>
      </c>
      <c r="C25" s="7" t="str">
        <f t="shared" si="0"/>
        <v>1211C</v>
      </c>
      <c r="D25" s="28"/>
      <c r="F25" s="8">
        <v>1211</v>
      </c>
      <c r="G25" s="11" t="s">
        <v>302</v>
      </c>
    </row>
    <row r="26" spans="1:7" x14ac:dyDescent="0.25">
      <c r="A26" s="7"/>
      <c r="B26" s="2" t="s">
        <v>216</v>
      </c>
      <c r="C26" s="7" t="str">
        <f t="shared" si="0"/>
        <v>1212C</v>
      </c>
      <c r="D26" s="28"/>
      <c r="F26" s="8">
        <v>1212</v>
      </c>
      <c r="G26" s="11" t="s">
        <v>302</v>
      </c>
    </row>
    <row r="27" spans="1:7" x14ac:dyDescent="0.25">
      <c r="A27" s="7"/>
      <c r="B27" s="2" t="s">
        <v>294</v>
      </c>
      <c r="C27" s="7" t="str">
        <f t="shared" si="0"/>
        <v>1213C</v>
      </c>
      <c r="D27" s="28"/>
      <c r="F27" s="8">
        <v>1213</v>
      </c>
      <c r="G27" s="11" t="s">
        <v>302</v>
      </c>
    </row>
    <row r="28" spans="1:7" x14ac:dyDescent="0.25">
      <c r="A28" s="7"/>
      <c r="B28" s="13" t="s">
        <v>295</v>
      </c>
      <c r="C28" s="14" t="s">
        <v>366</v>
      </c>
      <c r="D28" s="28"/>
      <c r="F28" s="9" t="s">
        <v>276</v>
      </c>
      <c r="G28" s="11" t="s">
        <v>302</v>
      </c>
    </row>
    <row r="29" spans="1:7" x14ac:dyDescent="0.25">
      <c r="A29" s="7"/>
      <c r="B29" s="20" t="s">
        <v>491</v>
      </c>
      <c r="C29" s="7" t="str">
        <f t="shared" si="0"/>
        <v>1209C</v>
      </c>
      <c r="D29" s="28">
        <f>+SUM(D25:D27)</f>
        <v>0</v>
      </c>
      <c r="F29" s="8">
        <v>1209</v>
      </c>
      <c r="G29" s="11" t="s">
        <v>302</v>
      </c>
    </row>
    <row r="30" spans="1:7" x14ac:dyDescent="0.25">
      <c r="A30" s="7"/>
      <c r="B30" s="2" t="s">
        <v>20</v>
      </c>
      <c r="C30" s="7" t="str">
        <f t="shared" si="0"/>
        <v>1218C</v>
      </c>
      <c r="D30" s="28"/>
      <c r="F30" s="8">
        <v>1218</v>
      </c>
      <c r="G30" s="11" t="s">
        <v>302</v>
      </c>
    </row>
    <row r="31" spans="1:7" x14ac:dyDescent="0.25">
      <c r="A31" s="7"/>
      <c r="B31" s="2" t="s">
        <v>224</v>
      </c>
      <c r="C31" s="7" t="str">
        <f t="shared" si="0"/>
        <v>1219C</v>
      </c>
      <c r="D31" s="28">
        <f>+D29-D30</f>
        <v>0</v>
      </c>
      <c r="F31" s="8">
        <v>1219</v>
      </c>
      <c r="G31" s="11" t="s">
        <v>302</v>
      </c>
    </row>
    <row r="32" spans="1:7" x14ac:dyDescent="0.25">
      <c r="A32" s="1" t="s">
        <v>21</v>
      </c>
      <c r="B32" s="20" t="s">
        <v>22</v>
      </c>
      <c r="C32" s="7" t="str">
        <f t="shared" si="0"/>
        <v>1245C</v>
      </c>
      <c r="D32" s="28"/>
      <c r="F32" s="8">
        <v>1245</v>
      </c>
      <c r="G32" s="11" t="s">
        <v>302</v>
      </c>
    </row>
    <row r="33" spans="1:7" x14ac:dyDescent="0.25">
      <c r="A33" s="1" t="s">
        <v>23</v>
      </c>
      <c r="B33" s="20" t="s">
        <v>24</v>
      </c>
      <c r="C33" s="7" t="str">
        <f t="shared" si="0"/>
        <v>1214C</v>
      </c>
      <c r="D33" s="28"/>
      <c r="F33" s="8">
        <v>1214</v>
      </c>
      <c r="G33" s="11" t="s">
        <v>302</v>
      </c>
    </row>
    <row r="34" spans="1:7" x14ac:dyDescent="0.25">
      <c r="A34" s="1"/>
      <c r="B34" s="2" t="s">
        <v>25</v>
      </c>
      <c r="C34" s="7" t="str">
        <f t="shared" si="0"/>
        <v>1217C</v>
      </c>
      <c r="D34" s="28"/>
      <c r="F34" s="8">
        <v>1217</v>
      </c>
      <c r="G34" s="11" t="s">
        <v>302</v>
      </c>
    </row>
    <row r="35" spans="1:7" x14ac:dyDescent="0.25">
      <c r="A35" s="1"/>
      <c r="B35" s="2" t="s">
        <v>232</v>
      </c>
      <c r="C35" s="7" t="str">
        <f t="shared" si="0"/>
        <v>1216C</v>
      </c>
      <c r="D35" s="28">
        <f>+D33-D34</f>
        <v>0</v>
      </c>
      <c r="F35" s="8">
        <v>1216</v>
      </c>
      <c r="G35" s="11" t="s">
        <v>302</v>
      </c>
    </row>
    <row r="36" spans="1:7" x14ac:dyDescent="0.25">
      <c r="A36" s="1"/>
      <c r="B36" s="2" t="s">
        <v>236</v>
      </c>
      <c r="C36" s="7" t="str">
        <f t="shared" si="0"/>
        <v>1206C</v>
      </c>
      <c r="D36" s="30">
        <f>+D33+D16</f>
        <v>0</v>
      </c>
      <c r="F36" s="8">
        <v>1206</v>
      </c>
      <c r="G36" s="11" t="s">
        <v>302</v>
      </c>
    </row>
    <row r="37" spans="1:7" x14ac:dyDescent="0.25">
      <c r="A37" s="1"/>
      <c r="B37" s="2" t="s">
        <v>244</v>
      </c>
      <c r="C37" s="7" t="str">
        <f t="shared" si="0"/>
        <v>1210C</v>
      </c>
      <c r="D37" s="28">
        <f>+D36+D29+D23</f>
        <v>0</v>
      </c>
      <c r="F37" s="8">
        <v>1210</v>
      </c>
      <c r="G37" s="11" t="s">
        <v>302</v>
      </c>
    </row>
    <row r="38" spans="1:7" x14ac:dyDescent="0.25">
      <c r="A38" s="1"/>
      <c r="B38" s="2" t="s">
        <v>248</v>
      </c>
      <c r="C38" s="7" t="str">
        <f t="shared" si="0"/>
        <v>1220C</v>
      </c>
      <c r="D38" s="30">
        <f>+D30+D34+D17</f>
        <v>0</v>
      </c>
      <c r="F38" s="8">
        <v>1220</v>
      </c>
      <c r="G38" s="11" t="s">
        <v>302</v>
      </c>
    </row>
    <row r="39" spans="1:7" x14ac:dyDescent="0.25">
      <c r="A39" s="1"/>
      <c r="B39" s="2" t="s">
        <v>237</v>
      </c>
      <c r="C39" s="7" t="str">
        <f t="shared" si="0"/>
        <v>1700C</v>
      </c>
      <c r="D39" s="28">
        <f>+D35+D31+D23+D18</f>
        <v>0</v>
      </c>
      <c r="F39" s="8">
        <v>1700</v>
      </c>
      <c r="G39" s="11" t="s">
        <v>302</v>
      </c>
    </row>
    <row r="40" spans="1:7" x14ac:dyDescent="0.25">
      <c r="A40" s="1" t="s">
        <v>26</v>
      </c>
      <c r="B40" s="20" t="s">
        <v>27</v>
      </c>
      <c r="C40" s="7" t="str">
        <f t="shared" si="0"/>
        <v/>
      </c>
      <c r="D40" s="28"/>
      <c r="F40" s="8"/>
    </row>
    <row r="41" spans="1:7" x14ac:dyDescent="0.25">
      <c r="A41" s="1" t="s">
        <v>257</v>
      </c>
      <c r="B41" s="20" t="s">
        <v>29</v>
      </c>
      <c r="C41" s="7" t="str">
        <f t="shared" si="0"/>
        <v/>
      </c>
      <c r="D41" s="28"/>
      <c r="F41" s="8"/>
    </row>
    <row r="42" spans="1:7" x14ac:dyDescent="0.25">
      <c r="A42" s="7"/>
      <c r="B42" s="20" t="s">
        <v>30</v>
      </c>
      <c r="C42" s="7" t="str">
        <f t="shared" si="0"/>
        <v/>
      </c>
      <c r="D42" s="28"/>
      <c r="F42" s="8"/>
    </row>
    <row r="43" spans="1:7" x14ac:dyDescent="0.25">
      <c r="A43" s="7"/>
      <c r="B43" s="2" t="s">
        <v>31</v>
      </c>
      <c r="C43" s="7" t="str">
        <f t="shared" si="0"/>
        <v>1241C</v>
      </c>
      <c r="D43" s="28"/>
      <c r="F43" s="8">
        <v>1241</v>
      </c>
      <c r="G43" s="11" t="s">
        <v>302</v>
      </c>
    </row>
    <row r="44" spans="1:7" x14ac:dyDescent="0.25">
      <c r="A44" s="7"/>
      <c r="B44" s="2" t="s">
        <v>32</v>
      </c>
      <c r="C44" s="7" t="str">
        <f t="shared" si="0"/>
        <v>1314C</v>
      </c>
      <c r="D44" s="28"/>
      <c r="F44" s="8">
        <v>1314</v>
      </c>
      <c r="G44" s="11" t="s">
        <v>302</v>
      </c>
    </row>
    <row r="45" spans="1:7" x14ac:dyDescent="0.25">
      <c r="A45" s="7"/>
      <c r="B45" s="2" t="s">
        <v>33</v>
      </c>
      <c r="C45" s="7" t="str">
        <f t="shared" si="0"/>
        <v>1341C</v>
      </c>
      <c r="D45" s="28"/>
      <c r="F45" s="8">
        <v>1341</v>
      </c>
      <c r="G45" s="11" t="s">
        <v>302</v>
      </c>
    </row>
    <row r="46" spans="1:7" x14ac:dyDescent="0.25">
      <c r="A46" s="7"/>
      <c r="B46" s="2" t="s">
        <v>34</v>
      </c>
      <c r="C46" s="7" t="str">
        <f t="shared" si="0"/>
        <v>1301C</v>
      </c>
      <c r="D46" s="28"/>
      <c r="F46" s="8">
        <v>1301</v>
      </c>
      <c r="G46" s="11" t="s">
        <v>302</v>
      </c>
    </row>
    <row r="47" spans="1:7" x14ac:dyDescent="0.25">
      <c r="A47" s="7"/>
      <c r="B47" s="2" t="s">
        <v>35</v>
      </c>
      <c r="C47" s="7" t="str">
        <f t="shared" si="0"/>
        <v>1302C</v>
      </c>
      <c r="D47" s="28"/>
      <c r="F47" s="8">
        <v>1302</v>
      </c>
      <c r="G47" s="11" t="s">
        <v>302</v>
      </c>
    </row>
    <row r="48" spans="1:7" x14ac:dyDescent="0.25">
      <c r="A48" s="7"/>
      <c r="B48" s="2" t="s">
        <v>36</v>
      </c>
      <c r="C48" s="7" t="str">
        <f t="shared" si="0"/>
        <v>1303C</v>
      </c>
      <c r="D48" s="28"/>
      <c r="F48" s="8">
        <v>1303</v>
      </c>
      <c r="G48" s="11" t="s">
        <v>302</v>
      </c>
    </row>
    <row r="49" spans="1:7" x14ac:dyDescent="0.25">
      <c r="A49" s="7"/>
      <c r="B49" s="2" t="s">
        <v>37</v>
      </c>
      <c r="C49" s="7" t="str">
        <f t="shared" si="0"/>
        <v>1304C</v>
      </c>
      <c r="D49" s="28"/>
      <c r="F49" s="8">
        <v>1304</v>
      </c>
      <c r="G49" s="11" t="s">
        <v>302</v>
      </c>
    </row>
    <row r="50" spans="1:7" x14ac:dyDescent="0.25">
      <c r="A50" s="7"/>
      <c r="B50" s="2" t="s">
        <v>38</v>
      </c>
      <c r="C50" s="7" t="str">
        <f t="shared" si="0"/>
        <v>1305C</v>
      </c>
      <c r="D50" s="28"/>
      <c r="F50" s="8">
        <v>1305</v>
      </c>
      <c r="G50" s="11" t="s">
        <v>302</v>
      </c>
    </row>
    <row r="51" spans="1:7" ht="33" x14ac:dyDescent="0.25">
      <c r="A51" s="7"/>
      <c r="B51" s="2" t="s">
        <v>39</v>
      </c>
      <c r="C51" s="7" t="str">
        <f t="shared" si="0"/>
        <v>1310C</v>
      </c>
      <c r="D51" s="28">
        <f>SUM(D43:D49)-D50</f>
        <v>0</v>
      </c>
      <c r="F51" s="8">
        <v>1310</v>
      </c>
      <c r="G51" s="11" t="s">
        <v>302</v>
      </c>
    </row>
    <row r="52" spans="1:7" x14ac:dyDescent="0.25">
      <c r="A52" s="7"/>
      <c r="B52" s="20" t="s">
        <v>40</v>
      </c>
      <c r="C52" s="7" t="str">
        <f t="shared" si="0"/>
        <v/>
      </c>
      <c r="D52" s="28"/>
      <c r="F52" s="8"/>
    </row>
    <row r="53" spans="1:7" x14ac:dyDescent="0.25">
      <c r="A53" s="7"/>
      <c r="B53" s="2" t="s">
        <v>41</v>
      </c>
      <c r="C53" s="7" t="str">
        <f t="shared" si="0"/>
        <v>1324C</v>
      </c>
      <c r="D53" s="28"/>
      <c r="F53" s="8">
        <v>1324</v>
      </c>
      <c r="G53" s="11" t="s">
        <v>302</v>
      </c>
    </row>
    <row r="54" spans="1:7" x14ac:dyDescent="0.25">
      <c r="A54" s="7"/>
      <c r="B54" s="2" t="s">
        <v>42</v>
      </c>
      <c r="C54" s="7" t="str">
        <f t="shared" si="0"/>
        <v>1325C</v>
      </c>
      <c r="D54" s="28"/>
      <c r="F54" s="8">
        <v>1325</v>
      </c>
      <c r="G54" s="11" t="s">
        <v>302</v>
      </c>
    </row>
    <row r="55" spans="1:7" x14ac:dyDescent="0.25">
      <c r="A55" s="7"/>
      <c r="B55" s="2" t="s">
        <v>43</v>
      </c>
      <c r="C55" s="7" t="str">
        <f t="shared" si="0"/>
        <v>1321C</v>
      </c>
      <c r="D55" s="28"/>
      <c r="F55" s="8">
        <v>1321</v>
      </c>
      <c r="G55" s="11" t="s">
        <v>302</v>
      </c>
    </row>
    <row r="56" spans="1:7" x14ac:dyDescent="0.25">
      <c r="A56" s="7"/>
      <c r="B56" s="2" t="s">
        <v>44</v>
      </c>
      <c r="C56" s="7" t="str">
        <f t="shared" si="0"/>
        <v>1322C</v>
      </c>
      <c r="D56" s="28"/>
      <c r="F56" s="8">
        <v>1322</v>
      </c>
      <c r="G56" s="11" t="s">
        <v>302</v>
      </c>
    </row>
    <row r="57" spans="1:7" x14ac:dyDescent="0.25">
      <c r="A57" s="7"/>
      <c r="B57" s="2" t="s">
        <v>37</v>
      </c>
      <c r="C57" s="7" t="str">
        <f t="shared" si="0"/>
        <v>1323C</v>
      </c>
      <c r="D57" s="28"/>
      <c r="F57" s="8">
        <v>1323</v>
      </c>
      <c r="G57" s="11" t="s">
        <v>302</v>
      </c>
    </row>
    <row r="58" spans="1:7" x14ac:dyDescent="0.25">
      <c r="A58" s="7"/>
      <c r="B58" s="2" t="s">
        <v>45</v>
      </c>
      <c r="C58" s="7" t="str">
        <f t="shared" si="0"/>
        <v>1326C</v>
      </c>
      <c r="D58" s="28"/>
      <c r="F58" s="8">
        <v>1326</v>
      </c>
      <c r="G58" s="11" t="s">
        <v>302</v>
      </c>
    </row>
    <row r="59" spans="1:7" x14ac:dyDescent="0.25">
      <c r="A59" s="1"/>
      <c r="B59" s="2" t="s">
        <v>46</v>
      </c>
      <c r="C59" s="7" t="str">
        <f t="shared" si="0"/>
        <v>1327C</v>
      </c>
      <c r="D59" s="28">
        <f>SUM(D53:D57)-D58</f>
        <v>0</v>
      </c>
      <c r="F59" s="8">
        <v>1327</v>
      </c>
      <c r="G59" s="11" t="s">
        <v>302</v>
      </c>
    </row>
    <row r="60" spans="1:7" x14ac:dyDescent="0.25">
      <c r="A60" s="1"/>
      <c r="B60" s="20" t="s">
        <v>219</v>
      </c>
      <c r="C60" s="7" t="str">
        <f t="shared" si="0"/>
        <v>1250C</v>
      </c>
      <c r="D60" s="28">
        <f>D59+D51</f>
        <v>0</v>
      </c>
      <c r="F60" s="8">
        <v>1250</v>
      </c>
      <c r="G60" s="11" t="s">
        <v>302</v>
      </c>
    </row>
    <row r="61" spans="1:7" x14ac:dyDescent="0.25">
      <c r="A61" s="1" t="s">
        <v>47</v>
      </c>
      <c r="B61" s="20" t="s">
        <v>48</v>
      </c>
      <c r="C61" s="7" t="str">
        <f t="shared" si="0"/>
        <v>1328C</v>
      </c>
      <c r="D61" s="28"/>
      <c r="F61" s="8">
        <v>1328</v>
      </c>
      <c r="G61" s="11" t="s">
        <v>302</v>
      </c>
    </row>
    <row r="62" spans="1:7" x14ac:dyDescent="0.25">
      <c r="A62" s="1" t="s">
        <v>49</v>
      </c>
      <c r="B62" s="20" t="s">
        <v>50</v>
      </c>
      <c r="C62" s="7" t="str">
        <f t="shared" si="0"/>
        <v/>
      </c>
      <c r="D62" s="28"/>
      <c r="F62" s="8"/>
    </row>
    <row r="63" spans="1:7" x14ac:dyDescent="0.25">
      <c r="A63" s="7"/>
      <c r="B63" s="2" t="s">
        <v>51</v>
      </c>
      <c r="C63" s="7" t="str">
        <f t="shared" si="0"/>
        <v>1317C</v>
      </c>
      <c r="D63" s="28"/>
      <c r="F63" s="8">
        <v>1317</v>
      </c>
      <c r="G63" s="11" t="s">
        <v>302</v>
      </c>
    </row>
    <row r="64" spans="1:7" x14ac:dyDescent="0.25">
      <c r="A64" s="7"/>
      <c r="B64" s="2" t="s">
        <v>52</v>
      </c>
      <c r="C64" s="7" t="str">
        <f t="shared" si="0"/>
        <v/>
      </c>
      <c r="D64" s="28"/>
      <c r="F64" s="8"/>
    </row>
    <row r="65" spans="1:7" x14ac:dyDescent="0.25">
      <c r="A65" s="7"/>
      <c r="B65" s="2" t="s">
        <v>53</v>
      </c>
      <c r="C65" s="7" t="str">
        <f t="shared" si="0"/>
        <v>1242C</v>
      </c>
      <c r="D65" s="28"/>
      <c r="F65" s="8">
        <v>1242</v>
      </c>
      <c r="G65" s="11" t="s">
        <v>302</v>
      </c>
    </row>
    <row r="66" spans="1:7" x14ac:dyDescent="0.25">
      <c r="A66" s="7"/>
      <c r="B66" s="2" t="s">
        <v>54</v>
      </c>
      <c r="C66" s="7" t="str">
        <f t="shared" si="0"/>
        <v>1311C</v>
      </c>
      <c r="D66" s="28"/>
      <c r="F66" s="8">
        <v>1311</v>
      </c>
      <c r="G66" s="11" t="s">
        <v>302</v>
      </c>
    </row>
    <row r="67" spans="1:7" x14ac:dyDescent="0.25">
      <c r="A67" s="7"/>
      <c r="B67" s="2" t="s">
        <v>55</v>
      </c>
      <c r="C67" s="7" t="str">
        <f t="shared" si="0"/>
        <v>1315C</v>
      </c>
      <c r="D67" s="28"/>
      <c r="F67" s="8">
        <v>1315</v>
      </c>
      <c r="G67" s="11" t="s">
        <v>302</v>
      </c>
    </row>
    <row r="68" spans="1:7" x14ac:dyDescent="0.25">
      <c r="A68" s="7"/>
      <c r="B68" s="2" t="s">
        <v>56</v>
      </c>
      <c r="C68" s="7" t="str">
        <f t="shared" si="0"/>
        <v>1342C</v>
      </c>
      <c r="D68" s="28"/>
      <c r="F68" s="8">
        <v>1342</v>
      </c>
      <c r="G68" s="11" t="s">
        <v>302</v>
      </c>
    </row>
    <row r="69" spans="1:7" x14ac:dyDescent="0.25">
      <c r="A69" s="7"/>
      <c r="B69" s="2" t="s">
        <v>66</v>
      </c>
      <c r="C69" s="7" t="str">
        <f t="shared" si="0"/>
        <v>1312C</v>
      </c>
      <c r="D69" s="28"/>
      <c r="F69" s="8">
        <v>1312</v>
      </c>
      <c r="G69" s="11" t="s">
        <v>302</v>
      </c>
    </row>
    <row r="70" spans="1:7" x14ac:dyDescent="0.25">
      <c r="A70" s="7"/>
      <c r="B70" s="2" t="s">
        <v>57</v>
      </c>
      <c r="C70" s="7" t="str">
        <f t="shared" si="0"/>
        <v>1343C</v>
      </c>
      <c r="D70" s="28"/>
      <c r="F70" s="8">
        <v>1343</v>
      </c>
      <c r="G70" s="11" t="s">
        <v>302</v>
      </c>
    </row>
    <row r="71" spans="1:7" x14ac:dyDescent="0.25">
      <c r="A71" s="7"/>
      <c r="B71" s="2" t="s">
        <v>58</v>
      </c>
      <c r="C71" s="7" t="str">
        <f t="shared" si="0"/>
        <v>1313C</v>
      </c>
      <c r="D71" s="28"/>
      <c r="F71" s="8">
        <v>1313</v>
      </c>
      <c r="G71" s="11" t="s">
        <v>302</v>
      </c>
    </row>
    <row r="72" spans="1:7" x14ac:dyDescent="0.25">
      <c r="A72" s="7"/>
      <c r="B72" s="2" t="s">
        <v>230</v>
      </c>
      <c r="C72" s="7" t="str">
        <f t="shared" si="0"/>
        <v>1319C</v>
      </c>
      <c r="D72" s="28">
        <f>SUM(D65:D70)-D71+D63</f>
        <v>0</v>
      </c>
      <c r="F72" s="8">
        <v>1319</v>
      </c>
      <c r="G72" s="11" t="s">
        <v>302</v>
      </c>
    </row>
    <row r="73" spans="1:7" x14ac:dyDescent="0.25">
      <c r="A73" s="1" t="s">
        <v>59</v>
      </c>
      <c r="B73" s="20" t="s">
        <v>60</v>
      </c>
      <c r="C73" s="7" t="str">
        <f t="shared" ref="C73:C136" si="1">+CONCATENATE(F73,G73)</f>
        <v>1369C</v>
      </c>
      <c r="D73" s="28"/>
      <c r="F73" s="8">
        <v>1369</v>
      </c>
      <c r="G73" s="11" t="s">
        <v>302</v>
      </c>
    </row>
    <row r="74" spans="1:7" x14ac:dyDescent="0.25">
      <c r="A74" s="1"/>
      <c r="B74" s="20" t="s">
        <v>239</v>
      </c>
      <c r="C74" s="7" t="str">
        <f t="shared" si="1"/>
        <v>1345C</v>
      </c>
      <c r="D74" s="28">
        <f>D60+D61+D72+D73</f>
        <v>0</v>
      </c>
      <c r="F74" s="8">
        <v>1345</v>
      </c>
      <c r="G74" s="11" t="s">
        <v>302</v>
      </c>
    </row>
    <row r="75" spans="1:7" x14ac:dyDescent="0.25">
      <c r="A75" s="1" t="s">
        <v>28</v>
      </c>
      <c r="B75" s="20" t="s">
        <v>61</v>
      </c>
      <c r="C75" s="7" t="str">
        <f t="shared" si="1"/>
        <v>1281C</v>
      </c>
      <c r="D75" s="28"/>
      <c r="F75" s="8">
        <v>1281</v>
      </c>
      <c r="G75" s="11" t="s">
        <v>302</v>
      </c>
    </row>
    <row r="76" spans="1:7" x14ac:dyDescent="0.25">
      <c r="A76" s="1" t="s">
        <v>62</v>
      </c>
      <c r="B76" s="20" t="s">
        <v>63</v>
      </c>
      <c r="C76" s="7" t="str">
        <f t="shared" si="1"/>
        <v/>
      </c>
      <c r="D76" s="28"/>
      <c r="F76" s="8"/>
    </row>
    <row r="77" spans="1:7" x14ac:dyDescent="0.25">
      <c r="A77" s="1"/>
      <c r="B77" s="20" t="s">
        <v>64</v>
      </c>
      <c r="C77" s="7" t="str">
        <f t="shared" si="1"/>
        <v>1316C</v>
      </c>
      <c r="D77" s="28"/>
      <c r="F77" s="8">
        <v>1316</v>
      </c>
      <c r="G77" s="11" t="s">
        <v>302</v>
      </c>
    </row>
    <row r="78" spans="1:7" x14ac:dyDescent="0.25">
      <c r="A78" s="1"/>
      <c r="B78" s="20" t="s">
        <v>65</v>
      </c>
      <c r="C78" s="7" t="str">
        <f t="shared" si="1"/>
        <v/>
      </c>
      <c r="D78" s="28"/>
      <c r="F78" s="8"/>
    </row>
    <row r="79" spans="1:7" x14ac:dyDescent="0.25">
      <c r="A79" s="1"/>
      <c r="B79" s="31" t="s">
        <v>53</v>
      </c>
      <c r="C79" s="7" t="str">
        <f t="shared" si="1"/>
        <v>1381C</v>
      </c>
      <c r="D79" s="28"/>
      <c r="F79" s="8">
        <v>1381</v>
      </c>
      <c r="G79" s="11" t="s">
        <v>302</v>
      </c>
    </row>
    <row r="80" spans="1:7" x14ac:dyDescent="0.25">
      <c r="A80" s="1"/>
      <c r="B80" s="31" t="s">
        <v>54</v>
      </c>
      <c r="C80" s="7" t="str">
        <f t="shared" si="1"/>
        <v>1382C</v>
      </c>
      <c r="D80" s="28"/>
      <c r="F80" s="8">
        <v>1382</v>
      </c>
      <c r="G80" s="11" t="s">
        <v>302</v>
      </c>
    </row>
    <row r="81" spans="1:7" x14ac:dyDescent="0.25">
      <c r="A81" s="1"/>
      <c r="B81" s="31" t="s">
        <v>55</v>
      </c>
      <c r="C81" s="7" t="str">
        <f t="shared" si="1"/>
        <v>1383C</v>
      </c>
      <c r="D81" s="28"/>
      <c r="F81" s="8">
        <v>1383</v>
      </c>
      <c r="G81" s="11" t="s">
        <v>302</v>
      </c>
    </row>
    <row r="82" spans="1:7" x14ac:dyDescent="0.25">
      <c r="A82" s="1"/>
      <c r="B82" s="31" t="s">
        <v>56</v>
      </c>
      <c r="C82" s="7" t="str">
        <f t="shared" si="1"/>
        <v>1384C</v>
      </c>
      <c r="D82" s="28"/>
      <c r="F82" s="8">
        <v>1384</v>
      </c>
      <c r="G82" s="11" t="s">
        <v>302</v>
      </c>
    </row>
    <row r="83" spans="1:7" x14ac:dyDescent="0.25">
      <c r="A83" s="1"/>
      <c r="B83" s="31" t="s">
        <v>66</v>
      </c>
      <c r="C83" s="7" t="str">
        <f t="shared" si="1"/>
        <v>1385C</v>
      </c>
      <c r="D83" s="28"/>
      <c r="F83" s="8">
        <v>1385</v>
      </c>
      <c r="G83" s="11" t="s">
        <v>302</v>
      </c>
    </row>
    <row r="84" spans="1:7" x14ac:dyDescent="0.25">
      <c r="A84" s="1"/>
      <c r="B84" s="20" t="s">
        <v>67</v>
      </c>
      <c r="C84" s="7" t="str">
        <f t="shared" si="1"/>
        <v>1386C</v>
      </c>
      <c r="D84" s="28"/>
      <c r="F84" s="8">
        <v>1386</v>
      </c>
      <c r="G84" s="11" t="s">
        <v>302</v>
      </c>
    </row>
    <row r="85" spans="1:7" x14ac:dyDescent="0.25">
      <c r="A85" s="1"/>
      <c r="B85" s="20" t="s">
        <v>51</v>
      </c>
      <c r="C85" s="7" t="str">
        <f t="shared" si="1"/>
        <v>1387C</v>
      </c>
      <c r="D85" s="28"/>
      <c r="F85" s="8">
        <v>1387</v>
      </c>
      <c r="G85" s="11" t="s">
        <v>302</v>
      </c>
    </row>
    <row r="86" spans="1:7" x14ac:dyDescent="0.25">
      <c r="A86" s="1"/>
      <c r="B86" s="20" t="s">
        <v>68</v>
      </c>
      <c r="C86" s="7" t="str">
        <f t="shared" si="1"/>
        <v>1389C</v>
      </c>
      <c r="D86" s="28"/>
      <c r="F86" s="8">
        <v>1389</v>
      </c>
      <c r="G86" s="11" t="s">
        <v>302</v>
      </c>
    </row>
    <row r="87" spans="1:7" x14ac:dyDescent="0.25">
      <c r="A87" s="1"/>
      <c r="B87" s="20" t="s">
        <v>245</v>
      </c>
      <c r="C87" s="7" t="str">
        <f t="shared" si="1"/>
        <v>1390C</v>
      </c>
      <c r="D87" s="28">
        <f>SUM(D77:D86)</f>
        <v>0</v>
      </c>
      <c r="F87" s="8">
        <v>1390</v>
      </c>
      <c r="G87" s="11" t="s">
        <v>302</v>
      </c>
    </row>
    <row r="88" spans="1:7" ht="33" x14ac:dyDescent="0.25">
      <c r="A88" s="1"/>
      <c r="B88" s="20" t="s">
        <v>240</v>
      </c>
      <c r="C88" s="7" t="str">
        <f t="shared" si="1"/>
        <v>1230C</v>
      </c>
      <c r="D88" s="29">
        <f>D87+D75+D74+D32+D31+D22+D18+D19+D35++D23</f>
        <v>0</v>
      </c>
      <c r="F88" s="8">
        <v>1230</v>
      </c>
      <c r="G88" s="11" t="s">
        <v>302</v>
      </c>
    </row>
    <row r="89" spans="1:7" x14ac:dyDescent="0.25">
      <c r="A89" s="1">
        <v>2</v>
      </c>
      <c r="B89" s="20" t="s">
        <v>69</v>
      </c>
      <c r="C89" s="7" t="str">
        <f t="shared" si="1"/>
        <v/>
      </c>
      <c r="D89" s="28"/>
      <c r="F89" s="8"/>
    </row>
    <row r="90" spans="1:7" x14ac:dyDescent="0.25">
      <c r="A90" s="1" t="s">
        <v>70</v>
      </c>
      <c r="B90" s="20" t="s">
        <v>71</v>
      </c>
      <c r="C90" s="7" t="str">
        <f t="shared" si="1"/>
        <v/>
      </c>
      <c r="D90" s="28"/>
      <c r="F90" s="8"/>
    </row>
    <row r="91" spans="1:7" x14ac:dyDescent="0.25">
      <c r="A91" s="1"/>
      <c r="B91" s="2" t="s">
        <v>72</v>
      </c>
      <c r="C91" s="7" t="str">
        <f t="shared" si="1"/>
        <v>1531C</v>
      </c>
      <c r="D91" s="28"/>
      <c r="F91" s="8">
        <v>1531</v>
      </c>
      <c r="G91" s="11" t="s">
        <v>302</v>
      </c>
    </row>
    <row r="92" spans="1:7" x14ac:dyDescent="0.25">
      <c r="A92" s="1"/>
      <c r="B92" s="2" t="s">
        <v>73</v>
      </c>
      <c r="C92" s="7" t="str">
        <f t="shared" si="1"/>
        <v>1532C</v>
      </c>
      <c r="D92" s="28"/>
      <c r="F92" s="8">
        <v>1532</v>
      </c>
      <c r="G92" s="11" t="s">
        <v>302</v>
      </c>
    </row>
    <row r="93" spans="1:7" x14ac:dyDescent="0.25">
      <c r="A93" s="1"/>
      <c r="B93" s="2" t="s">
        <v>74</v>
      </c>
      <c r="C93" s="7" t="str">
        <f t="shared" si="1"/>
        <v>1533C</v>
      </c>
      <c r="D93" s="28"/>
      <c r="F93" s="8">
        <v>1533</v>
      </c>
      <c r="G93" s="11" t="s">
        <v>302</v>
      </c>
    </row>
    <row r="94" spans="1:7" x14ac:dyDescent="0.25">
      <c r="A94" s="1"/>
      <c r="B94" s="2" t="s">
        <v>75</v>
      </c>
      <c r="C94" s="7" t="str">
        <f t="shared" si="1"/>
        <v>1534C</v>
      </c>
      <c r="D94" s="28"/>
      <c r="F94" s="8">
        <v>1534</v>
      </c>
      <c r="G94" s="11" t="s">
        <v>302</v>
      </c>
    </row>
    <row r="95" spans="1:7" x14ac:dyDescent="0.25">
      <c r="A95" s="1"/>
      <c r="B95" s="2" t="s">
        <v>76</v>
      </c>
      <c r="C95" s="7" t="str">
        <f t="shared" si="1"/>
        <v>1535C</v>
      </c>
      <c r="D95" s="28"/>
      <c r="F95" s="8">
        <v>1535</v>
      </c>
      <c r="G95" s="11" t="s">
        <v>302</v>
      </c>
    </row>
    <row r="96" spans="1:7" x14ac:dyDescent="0.25">
      <c r="A96" s="1"/>
      <c r="B96" s="2" t="s">
        <v>37</v>
      </c>
      <c r="C96" s="7" t="str">
        <f t="shared" si="1"/>
        <v>1536C</v>
      </c>
      <c r="D96" s="28"/>
      <c r="F96" s="8">
        <v>1536</v>
      </c>
      <c r="G96" s="11" t="s">
        <v>302</v>
      </c>
    </row>
    <row r="97" spans="1:7" x14ac:dyDescent="0.25">
      <c r="A97" s="1"/>
      <c r="B97" s="20" t="s">
        <v>223</v>
      </c>
      <c r="C97" s="7" t="str">
        <f t="shared" si="1"/>
        <v>1550C</v>
      </c>
      <c r="D97" s="28">
        <f>SUM(D91:D96)</f>
        <v>0</v>
      </c>
      <c r="F97" s="8">
        <v>1550</v>
      </c>
      <c r="G97" s="11" t="s">
        <v>302</v>
      </c>
    </row>
    <row r="98" spans="1:7" x14ac:dyDescent="0.25">
      <c r="A98" s="1" t="s">
        <v>11</v>
      </c>
      <c r="B98" s="20" t="s">
        <v>27</v>
      </c>
      <c r="C98" s="7" t="str">
        <f t="shared" si="1"/>
        <v/>
      </c>
      <c r="D98" s="28"/>
      <c r="F98" s="8"/>
    </row>
    <row r="99" spans="1:7" x14ac:dyDescent="0.25">
      <c r="A99" s="1" t="s">
        <v>77</v>
      </c>
      <c r="B99" s="20" t="s">
        <v>78</v>
      </c>
      <c r="C99" s="7" t="str">
        <f t="shared" si="1"/>
        <v/>
      </c>
      <c r="D99" s="28"/>
      <c r="F99" s="8"/>
    </row>
    <row r="100" spans="1:7" x14ac:dyDescent="0.25">
      <c r="A100" s="1"/>
      <c r="B100" s="20" t="s">
        <v>79</v>
      </c>
      <c r="C100" s="7" t="str">
        <f t="shared" si="1"/>
        <v/>
      </c>
      <c r="D100" s="28"/>
      <c r="F100" s="8"/>
    </row>
    <row r="101" spans="1:7" x14ac:dyDescent="0.25">
      <c r="A101" s="1"/>
      <c r="B101" s="2" t="s">
        <v>80</v>
      </c>
      <c r="C101" s="7" t="str">
        <f t="shared" si="1"/>
        <v>1511C</v>
      </c>
      <c r="D101" s="28"/>
      <c r="F101" s="8">
        <v>1511</v>
      </c>
      <c r="G101" s="11" t="s">
        <v>302</v>
      </c>
    </row>
    <row r="102" spans="1:7" x14ac:dyDescent="0.25">
      <c r="A102" s="1"/>
      <c r="B102" s="2" t="s">
        <v>32</v>
      </c>
      <c r="C102" s="7" t="str">
        <f t="shared" si="1"/>
        <v>1509C</v>
      </c>
      <c r="D102" s="28"/>
      <c r="F102" s="8">
        <v>1509</v>
      </c>
      <c r="G102" s="11" t="s">
        <v>302</v>
      </c>
    </row>
    <row r="103" spans="1:7" x14ac:dyDescent="0.25">
      <c r="A103" s="1"/>
      <c r="B103" s="2" t="s">
        <v>33</v>
      </c>
      <c r="C103" s="7" t="str">
        <f t="shared" si="1"/>
        <v>1508C</v>
      </c>
      <c r="D103" s="28"/>
      <c r="F103" s="8">
        <v>1508</v>
      </c>
      <c r="G103" s="11" t="s">
        <v>302</v>
      </c>
    </row>
    <row r="104" spans="1:7" x14ac:dyDescent="0.25">
      <c r="A104" s="1"/>
      <c r="B104" s="2" t="s">
        <v>34</v>
      </c>
      <c r="C104" s="7" t="str">
        <f t="shared" si="1"/>
        <v>1512C</v>
      </c>
      <c r="D104" s="28"/>
      <c r="F104" s="8">
        <v>1512</v>
      </c>
      <c r="G104" s="11" t="s">
        <v>302</v>
      </c>
    </row>
    <row r="105" spans="1:7" x14ac:dyDescent="0.25">
      <c r="A105" s="1"/>
      <c r="B105" s="2" t="s">
        <v>81</v>
      </c>
      <c r="C105" s="7" t="str">
        <f t="shared" si="1"/>
        <v>1513C</v>
      </c>
      <c r="D105" s="28"/>
      <c r="F105" s="8">
        <v>1513</v>
      </c>
      <c r="G105" s="11" t="s">
        <v>302</v>
      </c>
    </row>
    <row r="106" spans="1:7" x14ac:dyDescent="0.25">
      <c r="A106" s="1"/>
      <c r="B106" s="2" t="s">
        <v>36</v>
      </c>
      <c r="C106" s="7" t="str">
        <f t="shared" si="1"/>
        <v>1514C</v>
      </c>
      <c r="D106" s="28"/>
      <c r="F106" s="8">
        <v>1514</v>
      </c>
      <c r="G106" s="11" t="s">
        <v>302</v>
      </c>
    </row>
    <row r="107" spans="1:7" x14ac:dyDescent="0.25">
      <c r="A107" s="1"/>
      <c r="B107" s="2" t="s">
        <v>37</v>
      </c>
      <c r="C107" s="7" t="str">
        <f t="shared" si="1"/>
        <v>1515C</v>
      </c>
      <c r="D107" s="28"/>
      <c r="F107" s="8">
        <v>1515</v>
      </c>
      <c r="G107" s="11" t="s">
        <v>302</v>
      </c>
    </row>
    <row r="108" spans="1:7" x14ac:dyDescent="0.25">
      <c r="A108" s="1"/>
      <c r="B108" s="2" t="s">
        <v>82</v>
      </c>
      <c r="C108" s="7" t="str">
        <f t="shared" si="1"/>
        <v>1516C</v>
      </c>
      <c r="D108" s="28"/>
      <c r="F108" s="8">
        <v>1516</v>
      </c>
      <c r="G108" s="11" t="s">
        <v>302</v>
      </c>
    </row>
    <row r="109" spans="1:7" x14ac:dyDescent="0.25">
      <c r="A109" s="1"/>
      <c r="B109" s="20" t="s">
        <v>83</v>
      </c>
      <c r="C109" s="7" t="str">
        <f t="shared" si="1"/>
        <v>1520C</v>
      </c>
      <c r="D109" s="28">
        <f>SUM(D101:D107)-D108</f>
        <v>0</v>
      </c>
      <c r="F109" s="8">
        <v>1520</v>
      </c>
      <c r="G109" s="11" t="s">
        <v>302</v>
      </c>
    </row>
    <row r="110" spans="1:7" x14ac:dyDescent="0.25">
      <c r="A110" s="1"/>
      <c r="B110" s="20" t="s">
        <v>258</v>
      </c>
      <c r="C110" s="7" t="str">
        <f t="shared" si="1"/>
        <v/>
      </c>
      <c r="D110" s="28"/>
      <c r="F110" s="6"/>
    </row>
    <row r="111" spans="1:7" x14ac:dyDescent="0.25">
      <c r="A111" s="1"/>
      <c r="B111" s="2" t="s">
        <v>41</v>
      </c>
      <c r="C111" s="7" t="str">
        <f t="shared" si="1"/>
        <v>1521C</v>
      </c>
      <c r="D111" s="28"/>
      <c r="F111" s="8">
        <v>1521</v>
      </c>
      <c r="G111" s="11" t="s">
        <v>302</v>
      </c>
    </row>
    <row r="112" spans="1:7" x14ac:dyDescent="0.25">
      <c r="A112" s="1"/>
      <c r="B112" s="2" t="s">
        <v>42</v>
      </c>
      <c r="C112" s="7" t="str">
        <f t="shared" si="1"/>
        <v>1522C</v>
      </c>
      <c r="D112" s="28"/>
      <c r="F112" s="8">
        <v>1522</v>
      </c>
      <c r="G112" s="11" t="s">
        <v>302</v>
      </c>
    </row>
    <row r="113" spans="1:7" x14ac:dyDescent="0.25">
      <c r="A113" s="1"/>
      <c r="B113" s="2" t="s">
        <v>43</v>
      </c>
      <c r="C113" s="7" t="str">
        <f t="shared" si="1"/>
        <v>1523C</v>
      </c>
      <c r="D113" s="28"/>
      <c r="F113" s="8">
        <v>1523</v>
      </c>
      <c r="G113" s="11" t="s">
        <v>302</v>
      </c>
    </row>
    <row r="114" spans="1:7" x14ac:dyDescent="0.25">
      <c r="A114" s="1"/>
      <c r="B114" s="2" t="s">
        <v>44</v>
      </c>
      <c r="C114" s="7" t="str">
        <f t="shared" si="1"/>
        <v>1524C</v>
      </c>
      <c r="D114" s="28"/>
      <c r="F114" s="8">
        <v>1524</v>
      </c>
      <c r="G114" s="11" t="s">
        <v>302</v>
      </c>
    </row>
    <row r="115" spans="1:7" x14ac:dyDescent="0.25">
      <c r="A115" s="1"/>
      <c r="B115" s="2" t="s">
        <v>37</v>
      </c>
      <c r="C115" s="7" t="str">
        <f t="shared" si="1"/>
        <v>1525C</v>
      </c>
      <c r="D115" s="28"/>
      <c r="F115" s="8">
        <v>1525</v>
      </c>
      <c r="G115" s="11" t="s">
        <v>302</v>
      </c>
    </row>
    <row r="116" spans="1:7" x14ac:dyDescent="0.25">
      <c r="A116" s="1"/>
      <c r="B116" s="2" t="s">
        <v>45</v>
      </c>
      <c r="C116" s="7" t="str">
        <f t="shared" si="1"/>
        <v>1526C</v>
      </c>
      <c r="D116" s="28"/>
      <c r="F116" s="8">
        <v>1526</v>
      </c>
      <c r="G116" s="11" t="s">
        <v>302</v>
      </c>
    </row>
    <row r="117" spans="1:7" x14ac:dyDescent="0.25">
      <c r="A117" s="1"/>
      <c r="B117" s="20" t="s">
        <v>84</v>
      </c>
      <c r="C117" s="7" t="str">
        <f t="shared" si="1"/>
        <v>1530C</v>
      </c>
      <c r="D117" s="28">
        <f>SUM(D111:D115)-D116</f>
        <v>0</v>
      </c>
      <c r="F117" s="8">
        <v>1530</v>
      </c>
      <c r="G117" s="11" t="s">
        <v>302</v>
      </c>
    </row>
    <row r="118" spans="1:7" x14ac:dyDescent="0.25">
      <c r="A118" s="1"/>
      <c r="B118" s="20" t="s">
        <v>85</v>
      </c>
      <c r="C118" s="7" t="str">
        <f t="shared" si="1"/>
        <v>1540C</v>
      </c>
      <c r="D118" s="28">
        <f>D109+D117</f>
        <v>0</v>
      </c>
      <c r="F118" s="8">
        <v>1540</v>
      </c>
      <c r="G118" s="11" t="s">
        <v>302</v>
      </c>
    </row>
    <row r="119" spans="1:7" x14ac:dyDescent="0.25">
      <c r="A119" s="1" t="s">
        <v>86</v>
      </c>
      <c r="B119" s="20" t="s">
        <v>48</v>
      </c>
      <c r="C119" s="7" t="str">
        <f t="shared" si="1"/>
        <v/>
      </c>
      <c r="D119" s="28"/>
      <c r="F119" s="8"/>
    </row>
    <row r="120" spans="1:7" ht="33" x14ac:dyDescent="0.25">
      <c r="A120" s="1"/>
      <c r="B120" s="31" t="s">
        <v>87</v>
      </c>
      <c r="C120" s="7" t="str">
        <f t="shared" si="1"/>
        <v>1541C</v>
      </c>
      <c r="D120" s="28"/>
      <c r="F120" s="8">
        <v>1541</v>
      </c>
      <c r="G120" s="11" t="s">
        <v>302</v>
      </c>
    </row>
    <row r="121" spans="1:7" x14ac:dyDescent="0.25">
      <c r="A121" s="1"/>
      <c r="B121" s="31" t="s">
        <v>37</v>
      </c>
      <c r="C121" s="7" t="str">
        <f t="shared" si="1"/>
        <v>1542C</v>
      </c>
      <c r="D121" s="28"/>
      <c r="F121" s="8">
        <v>1542</v>
      </c>
      <c r="G121" s="11" t="s">
        <v>302</v>
      </c>
    </row>
    <row r="122" spans="1:7" x14ac:dyDescent="0.25">
      <c r="A122" s="1"/>
      <c r="B122" s="20" t="s">
        <v>88</v>
      </c>
      <c r="C122" s="7" t="str">
        <f t="shared" si="1"/>
        <v>1545C</v>
      </c>
      <c r="D122" s="28">
        <f>D120+D121</f>
        <v>0</v>
      </c>
      <c r="F122" s="8">
        <v>1545</v>
      </c>
      <c r="G122" s="11" t="s">
        <v>302</v>
      </c>
    </row>
    <row r="123" spans="1:7" x14ac:dyDescent="0.25">
      <c r="A123" s="1" t="s">
        <v>89</v>
      </c>
      <c r="B123" s="20" t="s">
        <v>90</v>
      </c>
      <c r="C123" s="7" t="str">
        <f t="shared" si="1"/>
        <v>1546C</v>
      </c>
      <c r="D123" s="28"/>
      <c r="F123" s="8">
        <v>1546</v>
      </c>
      <c r="G123" s="11" t="s">
        <v>302</v>
      </c>
    </row>
    <row r="124" spans="1:7" x14ac:dyDescent="0.25">
      <c r="A124" s="1" t="s">
        <v>91</v>
      </c>
      <c r="B124" s="20" t="s">
        <v>92</v>
      </c>
      <c r="C124" s="7" t="str">
        <f t="shared" si="1"/>
        <v>1547C</v>
      </c>
      <c r="D124" s="28"/>
      <c r="F124" s="8">
        <v>1547</v>
      </c>
      <c r="G124" s="11" t="s">
        <v>302</v>
      </c>
    </row>
    <row r="125" spans="1:7" x14ac:dyDescent="0.25">
      <c r="A125" s="1"/>
      <c r="B125" s="20" t="s">
        <v>242</v>
      </c>
      <c r="C125" s="7" t="str">
        <f t="shared" si="1"/>
        <v>1560C</v>
      </c>
      <c r="D125" s="28">
        <f>D123+D124</f>
        <v>0</v>
      </c>
      <c r="F125" s="8">
        <v>1560</v>
      </c>
      <c r="G125" s="11" t="s">
        <v>302</v>
      </c>
    </row>
    <row r="126" spans="1:7" x14ac:dyDescent="0.25">
      <c r="A126" s="1" t="s">
        <v>93</v>
      </c>
      <c r="B126" s="20" t="s">
        <v>50</v>
      </c>
      <c r="C126" s="7" t="str">
        <f t="shared" si="1"/>
        <v/>
      </c>
      <c r="D126" s="28"/>
      <c r="F126" s="8"/>
    </row>
    <row r="127" spans="1:7" x14ac:dyDescent="0.25">
      <c r="A127" s="1"/>
      <c r="B127" s="2" t="s">
        <v>51</v>
      </c>
      <c r="C127" s="7" t="str">
        <f t="shared" si="1"/>
        <v>1306C</v>
      </c>
      <c r="D127" s="28"/>
      <c r="F127" s="8">
        <v>1306</v>
      </c>
      <c r="G127" s="11" t="s">
        <v>302</v>
      </c>
    </row>
    <row r="128" spans="1:7" x14ac:dyDescent="0.25">
      <c r="A128" s="1"/>
      <c r="B128" s="2" t="s">
        <v>52</v>
      </c>
      <c r="C128" s="7" t="str">
        <f t="shared" si="1"/>
        <v/>
      </c>
      <c r="D128" s="28"/>
      <c r="F128" s="8"/>
    </row>
    <row r="129" spans="1:7" x14ac:dyDescent="0.25">
      <c r="A129" s="1"/>
      <c r="B129" s="2" t="s">
        <v>53</v>
      </c>
      <c r="C129" s="7" t="str">
        <f t="shared" si="1"/>
        <v>1601C</v>
      </c>
      <c r="D129" s="28"/>
      <c r="F129" s="8">
        <v>1601</v>
      </c>
      <c r="G129" s="11" t="s">
        <v>302</v>
      </c>
    </row>
    <row r="130" spans="1:7" x14ac:dyDescent="0.25">
      <c r="A130" s="1"/>
      <c r="B130" s="2" t="s">
        <v>54</v>
      </c>
      <c r="C130" s="7" t="str">
        <f t="shared" si="1"/>
        <v>1602C</v>
      </c>
      <c r="D130" s="28"/>
      <c r="F130" s="8">
        <v>1602</v>
      </c>
      <c r="G130" s="11" t="s">
        <v>302</v>
      </c>
    </row>
    <row r="131" spans="1:7" x14ac:dyDescent="0.25">
      <c r="A131" s="1"/>
      <c r="B131" s="2" t="s">
        <v>55</v>
      </c>
      <c r="C131" s="7" t="str">
        <f t="shared" si="1"/>
        <v>1606C</v>
      </c>
      <c r="D131" s="28"/>
      <c r="F131" s="8">
        <v>1606</v>
      </c>
      <c r="G131" s="11" t="s">
        <v>302</v>
      </c>
    </row>
    <row r="132" spans="1:7" x14ac:dyDescent="0.25">
      <c r="A132" s="1"/>
      <c r="B132" s="2" t="s">
        <v>56</v>
      </c>
      <c r="C132" s="7" t="str">
        <f t="shared" si="1"/>
        <v>1611C</v>
      </c>
      <c r="D132" s="28"/>
      <c r="F132" s="8">
        <v>1611</v>
      </c>
      <c r="G132" s="11" t="s">
        <v>302</v>
      </c>
    </row>
    <row r="133" spans="1:7" x14ac:dyDescent="0.25">
      <c r="A133" s="1"/>
      <c r="B133" s="2" t="s">
        <v>66</v>
      </c>
      <c r="C133" s="7" t="str">
        <f t="shared" si="1"/>
        <v>1603C</v>
      </c>
      <c r="D133" s="28"/>
      <c r="F133" s="8">
        <v>1603</v>
      </c>
      <c r="G133" s="11" t="s">
        <v>302</v>
      </c>
    </row>
    <row r="134" spans="1:7" x14ac:dyDescent="0.25">
      <c r="A134" s="1"/>
      <c r="B134" s="2" t="s">
        <v>57</v>
      </c>
      <c r="C134" s="7" t="str">
        <f t="shared" si="1"/>
        <v>1607C</v>
      </c>
      <c r="D134" s="28"/>
      <c r="F134" s="8">
        <v>1607</v>
      </c>
      <c r="G134" s="11" t="s">
        <v>302</v>
      </c>
    </row>
    <row r="135" spans="1:7" x14ac:dyDescent="0.25">
      <c r="A135" s="1"/>
      <c r="B135" s="2" t="s">
        <v>58</v>
      </c>
      <c r="C135" s="7" t="str">
        <f t="shared" si="1"/>
        <v>1604C</v>
      </c>
      <c r="D135" s="28"/>
      <c r="F135" s="8">
        <v>1604</v>
      </c>
      <c r="G135" s="11" t="s">
        <v>302</v>
      </c>
    </row>
    <row r="136" spans="1:7" x14ac:dyDescent="0.25">
      <c r="A136" s="1"/>
      <c r="B136" s="2" t="s">
        <v>266</v>
      </c>
      <c r="C136" s="7" t="str">
        <f t="shared" si="1"/>
        <v>1608C</v>
      </c>
      <c r="D136" s="28">
        <f>SUM(D127:D134)-D135</f>
        <v>0</v>
      </c>
      <c r="F136" s="8">
        <v>1608</v>
      </c>
      <c r="G136" s="11" t="s">
        <v>302</v>
      </c>
    </row>
    <row r="137" spans="1:7" x14ac:dyDescent="0.25">
      <c r="A137" s="1" t="s">
        <v>94</v>
      </c>
      <c r="B137" s="20" t="s">
        <v>95</v>
      </c>
      <c r="C137" s="7" t="str">
        <f t="shared" ref="C137:C154" si="2">+CONCATENATE(F137,G137)</f>
        <v>1368C</v>
      </c>
      <c r="D137" s="28"/>
      <c r="F137" s="8">
        <v>1368</v>
      </c>
      <c r="G137" s="11" t="s">
        <v>302</v>
      </c>
    </row>
    <row r="138" spans="1:7" x14ac:dyDescent="0.25">
      <c r="A138" s="1"/>
      <c r="B138" s="20" t="s">
        <v>243</v>
      </c>
      <c r="C138" s="7" t="str">
        <f t="shared" si="2"/>
        <v>1609C</v>
      </c>
      <c r="D138" s="28">
        <f>D118+D122+D125+D136+D137</f>
        <v>0</v>
      </c>
      <c r="F138" s="8">
        <v>1609</v>
      </c>
      <c r="G138" s="11" t="s">
        <v>302</v>
      </c>
    </row>
    <row r="139" spans="1:7" x14ac:dyDescent="0.25">
      <c r="A139" s="1" t="s">
        <v>13</v>
      </c>
      <c r="B139" s="20" t="s">
        <v>96</v>
      </c>
      <c r="C139" s="7" t="str">
        <f t="shared" si="2"/>
        <v>1376C</v>
      </c>
      <c r="D139" s="28"/>
      <c r="F139" s="8">
        <v>1376</v>
      </c>
      <c r="G139" s="11" t="s">
        <v>302</v>
      </c>
    </row>
    <row r="140" spans="1:7" x14ac:dyDescent="0.25">
      <c r="A140" s="1" t="s">
        <v>16</v>
      </c>
      <c r="B140" s="20" t="s">
        <v>97</v>
      </c>
      <c r="C140" s="7" t="str">
        <f t="shared" si="2"/>
        <v/>
      </c>
      <c r="D140" s="28"/>
      <c r="F140" s="8"/>
    </row>
    <row r="141" spans="1:7" x14ac:dyDescent="0.25">
      <c r="A141" s="1"/>
      <c r="B141" s="20" t="s">
        <v>65</v>
      </c>
      <c r="C141" s="7" t="str">
        <f t="shared" si="2"/>
        <v/>
      </c>
      <c r="D141" s="28"/>
      <c r="F141" s="8"/>
    </row>
    <row r="142" spans="1:7" x14ac:dyDescent="0.25">
      <c r="A142" s="1"/>
      <c r="B142" s="31" t="s">
        <v>53</v>
      </c>
      <c r="C142" s="7" t="str">
        <f t="shared" si="2"/>
        <v>1392C</v>
      </c>
      <c r="D142" s="28"/>
      <c r="F142" s="8">
        <v>1392</v>
      </c>
      <c r="G142" s="11" t="s">
        <v>302</v>
      </c>
    </row>
    <row r="143" spans="1:7" x14ac:dyDescent="0.25">
      <c r="A143" s="1"/>
      <c r="B143" s="31" t="s">
        <v>54</v>
      </c>
      <c r="C143" s="7" t="str">
        <f t="shared" si="2"/>
        <v>1393C</v>
      </c>
      <c r="D143" s="28"/>
      <c r="F143" s="8">
        <v>1393</v>
      </c>
      <c r="G143" s="11" t="s">
        <v>302</v>
      </c>
    </row>
    <row r="144" spans="1:7" x14ac:dyDescent="0.25">
      <c r="A144" s="1"/>
      <c r="B144" s="31" t="s">
        <v>55</v>
      </c>
      <c r="C144" s="7" t="str">
        <f t="shared" si="2"/>
        <v>1394C</v>
      </c>
      <c r="D144" s="28"/>
      <c r="F144" s="8">
        <v>1394</v>
      </c>
      <c r="G144" s="11" t="s">
        <v>302</v>
      </c>
    </row>
    <row r="145" spans="1:7" x14ac:dyDescent="0.25">
      <c r="A145" s="1"/>
      <c r="B145" s="31" t="s">
        <v>56</v>
      </c>
      <c r="C145" s="7" t="str">
        <f t="shared" si="2"/>
        <v>1395C</v>
      </c>
      <c r="D145" s="28"/>
      <c r="F145" s="8">
        <v>1395</v>
      </c>
      <c r="G145" s="11" t="s">
        <v>302</v>
      </c>
    </row>
    <row r="146" spans="1:7" x14ac:dyDescent="0.25">
      <c r="A146" s="1"/>
      <c r="B146" s="31" t="s">
        <v>66</v>
      </c>
      <c r="C146" s="7" t="str">
        <f t="shared" si="2"/>
        <v>1396C</v>
      </c>
      <c r="D146" s="28"/>
      <c r="F146" s="8">
        <v>1396</v>
      </c>
      <c r="G146" s="11" t="s">
        <v>302</v>
      </c>
    </row>
    <row r="147" spans="1:7" x14ac:dyDescent="0.25">
      <c r="A147" s="1"/>
      <c r="B147" s="20" t="s">
        <v>67</v>
      </c>
      <c r="C147" s="7" t="str">
        <f t="shared" si="2"/>
        <v>1397C</v>
      </c>
      <c r="D147" s="28"/>
      <c r="F147" s="8">
        <v>1397</v>
      </c>
      <c r="G147" s="11" t="s">
        <v>302</v>
      </c>
    </row>
    <row r="148" spans="1:7" x14ac:dyDescent="0.25">
      <c r="A148" s="1" t="s">
        <v>221</v>
      </c>
      <c r="B148" s="2" t="s">
        <v>51</v>
      </c>
      <c r="C148" s="7" t="str">
        <f t="shared" si="2"/>
        <v>1398C</v>
      </c>
      <c r="D148" s="28"/>
      <c r="F148" s="8">
        <v>1398</v>
      </c>
      <c r="G148" s="11" t="s">
        <v>302</v>
      </c>
    </row>
    <row r="149" spans="1:7" x14ac:dyDescent="0.25">
      <c r="A149" s="1"/>
      <c r="B149" s="2" t="s">
        <v>68</v>
      </c>
      <c r="C149" s="7" t="str">
        <f t="shared" si="2"/>
        <v>1399C</v>
      </c>
      <c r="D149" s="28"/>
      <c r="F149" s="8">
        <v>1399</v>
      </c>
      <c r="G149" s="11" t="s">
        <v>302</v>
      </c>
    </row>
    <row r="150" spans="1:7" x14ac:dyDescent="0.25">
      <c r="A150" s="1"/>
      <c r="B150" s="20" t="s">
        <v>241</v>
      </c>
      <c r="C150" s="7" t="str">
        <f t="shared" si="2"/>
        <v>1349C</v>
      </c>
      <c r="D150" s="28">
        <f>SUM(D141:D149)</f>
        <v>0</v>
      </c>
      <c r="F150" s="8">
        <v>1349</v>
      </c>
      <c r="G150" s="11" t="s">
        <v>302</v>
      </c>
    </row>
    <row r="151" spans="1:7" x14ac:dyDescent="0.25">
      <c r="A151" s="1"/>
      <c r="B151" s="20" t="s">
        <v>247</v>
      </c>
      <c r="C151" s="7" t="str">
        <f t="shared" si="2"/>
        <v>1309C</v>
      </c>
      <c r="D151" s="28">
        <f>D150+D139+D138+D97</f>
        <v>0</v>
      </c>
      <c r="F151" s="8">
        <v>1309</v>
      </c>
      <c r="G151" s="11" t="s">
        <v>302</v>
      </c>
    </row>
    <row r="152" spans="1:7" x14ac:dyDescent="0.25">
      <c r="A152" s="1"/>
      <c r="B152" s="20" t="s">
        <v>296</v>
      </c>
      <c r="C152" s="7" t="str">
        <f t="shared" si="2"/>
        <v>3651C</v>
      </c>
      <c r="D152" s="28"/>
      <c r="F152" s="8">
        <v>3651</v>
      </c>
      <c r="G152" s="11" t="s">
        <v>302</v>
      </c>
    </row>
    <row r="153" spans="1:7" x14ac:dyDescent="0.25">
      <c r="A153" s="1"/>
      <c r="B153" s="21" t="s">
        <v>297</v>
      </c>
      <c r="C153" s="14" t="s">
        <v>367</v>
      </c>
      <c r="D153" s="28"/>
      <c r="F153" s="9" t="s">
        <v>298</v>
      </c>
      <c r="G153" s="11" t="s">
        <v>302</v>
      </c>
    </row>
    <row r="154" spans="1:7" x14ac:dyDescent="0.25">
      <c r="A154" s="1"/>
      <c r="B154" s="20" t="s">
        <v>368</v>
      </c>
      <c r="C154" s="7" t="str">
        <f t="shared" si="2"/>
        <v>1300C</v>
      </c>
      <c r="D154" s="28">
        <f>D151+D88+D152+D153</f>
        <v>0</v>
      </c>
      <c r="F154" s="8">
        <v>1300</v>
      </c>
      <c r="G154" s="11" t="s">
        <v>302</v>
      </c>
    </row>
    <row r="155" spans="1:7" x14ac:dyDescent="0.25">
      <c r="A155" s="1"/>
      <c r="B155" s="20"/>
      <c r="C155" s="7"/>
      <c r="D155" s="28"/>
      <c r="F155" s="8"/>
    </row>
    <row r="156" spans="1:7" x14ac:dyDescent="0.25">
      <c r="A156" s="1" t="s">
        <v>98</v>
      </c>
      <c r="B156" s="20" t="s">
        <v>99</v>
      </c>
      <c r="C156" s="7"/>
      <c r="D156" s="28"/>
      <c r="F156" s="8"/>
    </row>
    <row r="157" spans="1:7" x14ac:dyDescent="0.25">
      <c r="A157" s="1">
        <v>1</v>
      </c>
      <c r="B157" s="20" t="s">
        <v>100</v>
      </c>
      <c r="C157" s="7"/>
      <c r="D157" s="28"/>
      <c r="F157" s="8"/>
    </row>
    <row r="158" spans="1:7" x14ac:dyDescent="0.25">
      <c r="A158" s="1" t="s">
        <v>70</v>
      </c>
      <c r="B158" s="20" t="s">
        <v>101</v>
      </c>
      <c r="C158" s="7"/>
      <c r="D158" s="28"/>
      <c r="F158" s="8"/>
    </row>
    <row r="159" spans="1:7" x14ac:dyDescent="0.25">
      <c r="A159" s="1"/>
      <c r="B159" s="2" t="s">
        <v>102</v>
      </c>
      <c r="C159" s="7" t="str">
        <f t="shared" ref="C159:C223" si="3">+CONCATENATE(F159,G159)</f>
        <v>1000C</v>
      </c>
      <c r="D159" s="28"/>
      <c r="F159" s="8">
        <v>1000</v>
      </c>
      <c r="G159" s="11" t="s">
        <v>302</v>
      </c>
    </row>
    <row r="160" spans="1:7" x14ac:dyDescent="0.25">
      <c r="A160" s="1"/>
      <c r="B160" s="20" t="s">
        <v>492</v>
      </c>
      <c r="C160" s="7" t="str">
        <f t="shared" si="3"/>
        <v/>
      </c>
      <c r="D160" s="28"/>
      <c r="F160" s="8"/>
    </row>
    <row r="161" spans="1:7" x14ac:dyDescent="0.25">
      <c r="A161" s="1"/>
      <c r="B161" s="2" t="s">
        <v>103</v>
      </c>
      <c r="C161" s="7" t="str">
        <f t="shared" si="3"/>
        <v>1001C</v>
      </c>
      <c r="D161" s="28"/>
      <c r="F161" s="8">
        <v>1001</v>
      </c>
      <c r="G161" s="11" t="s">
        <v>302</v>
      </c>
    </row>
    <row r="162" spans="1:7" x14ac:dyDescent="0.25">
      <c r="A162" s="1"/>
      <c r="B162" s="2" t="s">
        <v>104</v>
      </c>
      <c r="C162" s="7" t="str">
        <f t="shared" si="3"/>
        <v>1002C</v>
      </c>
      <c r="D162" s="28"/>
      <c r="F162" s="8">
        <v>1002</v>
      </c>
      <c r="G162" s="11" t="s">
        <v>302</v>
      </c>
    </row>
    <row r="163" spans="1:7" x14ac:dyDescent="0.25">
      <c r="A163" s="1"/>
      <c r="B163" s="2" t="s">
        <v>105</v>
      </c>
      <c r="C163" s="7" t="str">
        <f t="shared" si="3"/>
        <v>1003C</v>
      </c>
      <c r="D163" s="28"/>
      <c r="F163" s="8">
        <v>1003</v>
      </c>
      <c r="G163" s="11" t="s">
        <v>302</v>
      </c>
    </row>
    <row r="164" spans="1:7" x14ac:dyDescent="0.25">
      <c r="A164" s="1"/>
      <c r="B164" s="2" t="s">
        <v>299</v>
      </c>
      <c r="C164" s="7" t="str">
        <f t="shared" si="3"/>
        <v>1004C</v>
      </c>
      <c r="D164" s="28"/>
      <c r="F164" s="8">
        <v>1004</v>
      </c>
      <c r="G164" s="11" t="s">
        <v>302</v>
      </c>
    </row>
    <row r="165" spans="1:7" x14ac:dyDescent="0.25">
      <c r="A165" s="1"/>
      <c r="B165" s="2" t="s">
        <v>106</v>
      </c>
      <c r="C165" s="7" t="str">
        <f t="shared" si="3"/>
        <v>1005C</v>
      </c>
      <c r="D165" s="28"/>
      <c r="F165" s="8">
        <v>1005</v>
      </c>
      <c r="G165" s="11" t="s">
        <v>302</v>
      </c>
    </row>
    <row r="166" spans="1:7" x14ac:dyDescent="0.25">
      <c r="A166" s="1"/>
      <c r="B166" s="2" t="s">
        <v>107</v>
      </c>
      <c r="C166" s="7" t="str">
        <f t="shared" si="3"/>
        <v>1006C</v>
      </c>
      <c r="D166" s="28"/>
      <c r="F166" s="8">
        <v>1006</v>
      </c>
      <c r="G166" s="11" t="s">
        <v>302</v>
      </c>
    </row>
    <row r="167" spans="1:7" x14ac:dyDescent="0.25">
      <c r="A167" s="1"/>
      <c r="B167" s="2" t="s">
        <v>108</v>
      </c>
      <c r="C167" s="7" t="str">
        <f t="shared" si="3"/>
        <v>1007C</v>
      </c>
      <c r="D167" s="28"/>
      <c r="F167" s="8">
        <v>1007</v>
      </c>
      <c r="G167" s="11" t="s">
        <v>302</v>
      </c>
    </row>
    <row r="168" spans="1:7" x14ac:dyDescent="0.25">
      <c r="A168" s="1"/>
      <c r="B168" s="20" t="s">
        <v>109</v>
      </c>
      <c r="C168" s="7" t="str">
        <f t="shared" si="3"/>
        <v>1008C</v>
      </c>
      <c r="D168" s="28">
        <f>SUM(D161:D167)</f>
        <v>0</v>
      </c>
      <c r="F168" s="8">
        <v>1008</v>
      </c>
      <c r="G168" s="11" t="s">
        <v>302</v>
      </c>
    </row>
    <row r="169" spans="1:7" x14ac:dyDescent="0.25">
      <c r="A169" s="1"/>
      <c r="B169" s="20" t="s">
        <v>110</v>
      </c>
      <c r="C169" s="7" t="str">
        <f t="shared" si="3"/>
        <v>1010C</v>
      </c>
      <c r="D169" s="28">
        <f>D168</f>
        <v>0</v>
      </c>
      <c r="F169" s="8">
        <v>1010</v>
      </c>
      <c r="G169" s="11" t="s">
        <v>302</v>
      </c>
    </row>
    <row r="170" spans="1:7" x14ac:dyDescent="0.25">
      <c r="A170" s="1" t="s">
        <v>11</v>
      </c>
      <c r="B170" s="20" t="s">
        <v>111</v>
      </c>
      <c r="C170" s="7" t="str">
        <f t="shared" si="3"/>
        <v/>
      </c>
      <c r="D170" s="28"/>
      <c r="F170" s="8"/>
    </row>
    <row r="171" spans="1:7" x14ac:dyDescent="0.25">
      <c r="A171" s="1"/>
      <c r="B171" s="2" t="s">
        <v>112</v>
      </c>
      <c r="C171" s="7" t="str">
        <f t="shared" si="3"/>
        <v>1021C</v>
      </c>
      <c r="D171" s="28"/>
      <c r="F171" s="8">
        <v>1021</v>
      </c>
      <c r="G171" s="11" t="s">
        <v>302</v>
      </c>
    </row>
    <row r="172" spans="1:7" x14ac:dyDescent="0.25">
      <c r="A172" s="1"/>
      <c r="B172" s="2" t="s">
        <v>113</v>
      </c>
      <c r="C172" s="7" t="str">
        <f t="shared" si="3"/>
        <v>1022C</v>
      </c>
      <c r="D172" s="28"/>
      <c r="F172" s="8">
        <v>1022</v>
      </c>
      <c r="G172" s="11" t="s">
        <v>302</v>
      </c>
    </row>
    <row r="173" spans="1:7" x14ac:dyDescent="0.25">
      <c r="A173" s="1"/>
      <c r="B173" s="13" t="s">
        <v>372</v>
      </c>
      <c r="C173" s="14" t="str">
        <f t="shared" si="3"/>
        <v>1024C</v>
      </c>
      <c r="D173" s="28"/>
      <c r="F173" s="8">
        <v>1024</v>
      </c>
      <c r="G173" s="11" t="s">
        <v>302</v>
      </c>
    </row>
    <row r="174" spans="1:7" x14ac:dyDescent="0.25">
      <c r="A174" s="1"/>
      <c r="B174" s="2" t="s">
        <v>114</v>
      </c>
      <c r="C174" s="7" t="str">
        <f t="shared" si="3"/>
        <v>1029C</v>
      </c>
      <c r="D174" s="28"/>
      <c r="F174" s="8">
        <v>1029</v>
      </c>
      <c r="G174" s="11" t="s">
        <v>302</v>
      </c>
    </row>
    <row r="175" spans="1:7" x14ac:dyDescent="0.25">
      <c r="A175" s="1"/>
      <c r="B175" s="2" t="s">
        <v>115</v>
      </c>
      <c r="C175" s="7" t="str">
        <f t="shared" si="3"/>
        <v>1027C</v>
      </c>
      <c r="D175" s="28"/>
      <c r="F175" s="8">
        <v>1027</v>
      </c>
      <c r="G175" s="11" t="s">
        <v>302</v>
      </c>
    </row>
    <row r="176" spans="1:7" x14ac:dyDescent="0.25">
      <c r="A176" s="1"/>
      <c r="B176" s="2" t="s">
        <v>116</v>
      </c>
      <c r="C176" s="7" t="str">
        <f t="shared" si="3"/>
        <v>1033C</v>
      </c>
      <c r="D176" s="28"/>
      <c r="F176" s="8">
        <v>1033</v>
      </c>
      <c r="G176" s="11" t="s">
        <v>302</v>
      </c>
    </row>
    <row r="177" spans="1:7" x14ac:dyDescent="0.25">
      <c r="A177" s="1"/>
      <c r="B177" s="2" t="s">
        <v>117</v>
      </c>
      <c r="C177" s="7" t="str">
        <f t="shared" si="3"/>
        <v>1036C</v>
      </c>
      <c r="D177" s="28"/>
      <c r="F177" s="8">
        <v>1036</v>
      </c>
      <c r="G177" s="11" t="s">
        <v>302</v>
      </c>
    </row>
    <row r="178" spans="1:7" x14ac:dyDescent="0.25">
      <c r="A178" s="1"/>
      <c r="B178" s="2" t="s">
        <v>118</v>
      </c>
      <c r="C178" s="7" t="str">
        <f t="shared" si="3"/>
        <v>1028C</v>
      </c>
      <c r="D178" s="28"/>
      <c r="F178" s="8">
        <v>1028</v>
      </c>
      <c r="G178" s="11" t="s">
        <v>302</v>
      </c>
    </row>
    <row r="179" spans="1:7" x14ac:dyDescent="0.25">
      <c r="A179" s="1"/>
      <c r="B179" s="2" t="s">
        <v>119</v>
      </c>
      <c r="C179" s="7" t="str">
        <f t="shared" si="3"/>
        <v>1031C</v>
      </c>
      <c r="D179" s="28"/>
      <c r="F179" s="8">
        <v>1031</v>
      </c>
      <c r="G179" s="11" t="s">
        <v>302</v>
      </c>
    </row>
    <row r="180" spans="1:7" x14ac:dyDescent="0.25">
      <c r="A180" s="1"/>
      <c r="B180" s="13" t="s">
        <v>303</v>
      </c>
      <c r="C180" s="14" t="s">
        <v>369</v>
      </c>
      <c r="D180" s="28"/>
      <c r="F180" s="8"/>
    </row>
    <row r="181" spans="1:7" x14ac:dyDescent="0.25">
      <c r="A181" s="1"/>
      <c r="B181" s="2" t="s">
        <v>120</v>
      </c>
      <c r="C181" s="7" t="str">
        <f t="shared" si="3"/>
        <v>1034C</v>
      </c>
      <c r="D181" s="28"/>
      <c r="F181" s="8">
        <v>1034</v>
      </c>
      <c r="G181" s="11" t="s">
        <v>302</v>
      </c>
    </row>
    <row r="182" spans="1:7" x14ac:dyDescent="0.25">
      <c r="A182" s="1"/>
      <c r="B182" s="20" t="s">
        <v>121</v>
      </c>
      <c r="C182" s="7" t="str">
        <f t="shared" si="3"/>
        <v/>
      </c>
      <c r="D182" s="28"/>
      <c r="F182" s="8"/>
    </row>
    <row r="183" spans="1:7" x14ac:dyDescent="0.25">
      <c r="A183" s="1"/>
      <c r="B183" s="2" t="s">
        <v>270</v>
      </c>
      <c r="C183" s="7" t="str">
        <f t="shared" si="3"/>
        <v>1338C</v>
      </c>
      <c r="D183" s="28"/>
      <c r="F183" s="8">
        <v>1338</v>
      </c>
      <c r="G183" s="11" t="s">
        <v>302</v>
      </c>
    </row>
    <row r="184" spans="1:7" ht="33" x14ac:dyDescent="0.25">
      <c r="A184" s="1"/>
      <c r="B184" s="2" t="s">
        <v>493</v>
      </c>
      <c r="C184" s="7" t="str">
        <f t="shared" si="3"/>
        <v>1339C</v>
      </c>
      <c r="D184" s="28"/>
      <c r="F184" s="8">
        <v>1339</v>
      </c>
      <c r="G184" s="11" t="s">
        <v>302</v>
      </c>
    </row>
    <row r="185" spans="1:7" x14ac:dyDescent="0.25">
      <c r="A185" s="1"/>
      <c r="B185" s="2" t="s">
        <v>233</v>
      </c>
      <c r="C185" s="7" t="str">
        <f t="shared" si="3"/>
        <v>1477C</v>
      </c>
      <c r="D185" s="28"/>
      <c r="F185" s="8">
        <v>1477</v>
      </c>
      <c r="G185" s="11" t="s">
        <v>302</v>
      </c>
    </row>
    <row r="186" spans="1:7" x14ac:dyDescent="0.25">
      <c r="A186" s="1"/>
      <c r="B186" s="2" t="s">
        <v>122</v>
      </c>
      <c r="C186" s="7" t="str">
        <f t="shared" si="3"/>
        <v>1478C</v>
      </c>
      <c r="D186" s="28"/>
      <c r="F186" s="8">
        <v>1478</v>
      </c>
      <c r="G186" s="11" t="s">
        <v>302</v>
      </c>
    </row>
    <row r="187" spans="1:7" x14ac:dyDescent="0.25">
      <c r="A187" s="1"/>
      <c r="B187" s="2" t="s">
        <v>226</v>
      </c>
      <c r="C187" s="7" t="str">
        <f t="shared" si="3"/>
        <v>1479C</v>
      </c>
      <c r="D187" s="28"/>
      <c r="F187" s="8">
        <v>1479</v>
      </c>
      <c r="G187" s="11" t="s">
        <v>302</v>
      </c>
    </row>
    <row r="188" spans="1:7" x14ac:dyDescent="0.25">
      <c r="A188" s="1"/>
      <c r="B188" s="2" t="s">
        <v>123</v>
      </c>
      <c r="C188" s="7" t="str">
        <f t="shared" si="3"/>
        <v>1480C</v>
      </c>
      <c r="D188" s="28">
        <f>D186+D187</f>
        <v>0</v>
      </c>
      <c r="F188" s="8">
        <v>1480</v>
      </c>
      <c r="G188" s="11" t="s">
        <v>302</v>
      </c>
    </row>
    <row r="189" spans="1:7" x14ac:dyDescent="0.25">
      <c r="A189" s="1"/>
      <c r="B189" s="2" t="s">
        <v>124</v>
      </c>
      <c r="C189" s="7" t="str">
        <f t="shared" si="3"/>
        <v/>
      </c>
      <c r="D189" s="28"/>
      <c r="F189" s="8"/>
    </row>
    <row r="190" spans="1:7" x14ac:dyDescent="0.25">
      <c r="A190" s="1"/>
      <c r="B190" s="2" t="s">
        <v>217</v>
      </c>
      <c r="C190" s="7" t="str">
        <f t="shared" si="3"/>
        <v>1493C</v>
      </c>
      <c r="D190" s="28"/>
      <c r="F190" s="8">
        <v>1493</v>
      </c>
      <c r="G190" s="11" t="s">
        <v>302</v>
      </c>
    </row>
    <row r="191" spans="1:7" x14ac:dyDescent="0.25">
      <c r="A191" s="1"/>
      <c r="B191" s="2" t="s">
        <v>218</v>
      </c>
      <c r="C191" s="7" t="str">
        <f t="shared" si="3"/>
        <v>1494C</v>
      </c>
      <c r="D191" s="28"/>
      <c r="F191" s="8">
        <v>1494</v>
      </c>
      <c r="G191" s="11" t="s">
        <v>302</v>
      </c>
    </row>
    <row r="192" spans="1:7" x14ac:dyDescent="0.25">
      <c r="A192" s="1"/>
      <c r="B192" s="2" t="s">
        <v>125</v>
      </c>
      <c r="C192" s="7" t="str">
        <f t="shared" si="3"/>
        <v>1490C</v>
      </c>
      <c r="D192" s="28">
        <f>D190+D191</f>
        <v>0</v>
      </c>
      <c r="F192" s="8">
        <v>1490</v>
      </c>
      <c r="G192" s="11" t="s">
        <v>302</v>
      </c>
    </row>
    <row r="193" spans="1:7" x14ac:dyDescent="0.25">
      <c r="A193" s="1"/>
      <c r="B193" s="2" t="s">
        <v>234</v>
      </c>
      <c r="C193" s="7" t="str">
        <f t="shared" si="3"/>
        <v>1500C</v>
      </c>
      <c r="D193" s="28">
        <f>D184+D185-D188-D192</f>
        <v>0</v>
      </c>
      <c r="F193" s="8">
        <v>1500</v>
      </c>
      <c r="G193" s="11" t="s">
        <v>302</v>
      </c>
    </row>
    <row r="194" spans="1:7" x14ac:dyDescent="0.25">
      <c r="A194" s="1"/>
      <c r="B194" s="2" t="s">
        <v>126</v>
      </c>
      <c r="C194" s="7" t="str">
        <f t="shared" si="3"/>
        <v>1023C</v>
      </c>
      <c r="D194" s="28"/>
      <c r="F194" s="8">
        <v>1023</v>
      </c>
      <c r="G194" s="11" t="s">
        <v>302</v>
      </c>
    </row>
    <row r="195" spans="1:7" x14ac:dyDescent="0.25">
      <c r="A195" s="1"/>
      <c r="B195" s="2" t="s">
        <v>271</v>
      </c>
      <c r="C195" s="7" t="str">
        <f t="shared" si="3"/>
        <v>1026C</v>
      </c>
      <c r="D195" s="28">
        <f>D183+D193-D194</f>
        <v>0</v>
      </c>
      <c r="F195" s="8">
        <v>1026</v>
      </c>
      <c r="G195" s="11" t="s">
        <v>302</v>
      </c>
    </row>
    <row r="196" spans="1:7" ht="33" x14ac:dyDescent="0.25">
      <c r="A196" s="1"/>
      <c r="B196" s="20" t="s">
        <v>370</v>
      </c>
      <c r="C196" s="7" t="str">
        <f t="shared" si="3"/>
        <v>1030C</v>
      </c>
      <c r="D196" s="32">
        <f>SUM(D171:D181)+D195+D185</f>
        <v>0</v>
      </c>
      <c r="F196" s="8">
        <v>1030</v>
      </c>
      <c r="G196" s="11" t="s">
        <v>302</v>
      </c>
    </row>
    <row r="197" spans="1:7" x14ac:dyDescent="0.25">
      <c r="A197" s="1"/>
      <c r="B197" s="20" t="s">
        <v>127</v>
      </c>
      <c r="C197" s="7" t="str">
        <f t="shared" si="3"/>
        <v/>
      </c>
      <c r="D197" s="28"/>
      <c r="F197" s="8"/>
    </row>
    <row r="198" spans="1:7" x14ac:dyDescent="0.25">
      <c r="A198" s="1"/>
      <c r="B198" s="2" t="s">
        <v>103</v>
      </c>
      <c r="C198" s="7" t="str">
        <f t="shared" si="3"/>
        <v>1011C</v>
      </c>
      <c r="D198" s="28"/>
      <c r="F198" s="8">
        <v>1011</v>
      </c>
      <c r="G198" s="11" t="s">
        <v>302</v>
      </c>
    </row>
    <row r="199" spans="1:7" x14ac:dyDescent="0.25">
      <c r="A199" s="1"/>
      <c r="B199" s="2" t="s">
        <v>104</v>
      </c>
      <c r="C199" s="7" t="str">
        <f t="shared" si="3"/>
        <v>1012C</v>
      </c>
      <c r="D199" s="28"/>
      <c r="F199" s="8">
        <v>1012</v>
      </c>
      <c r="G199" s="11" t="s">
        <v>302</v>
      </c>
    </row>
    <row r="200" spans="1:7" x14ac:dyDescent="0.25">
      <c r="A200" s="1"/>
      <c r="B200" s="2" t="s">
        <v>128</v>
      </c>
      <c r="C200" s="7" t="str">
        <f t="shared" si="3"/>
        <v>1014C</v>
      </c>
      <c r="D200" s="28"/>
      <c r="F200" s="8">
        <v>1014</v>
      </c>
      <c r="G200" s="11" t="s">
        <v>302</v>
      </c>
    </row>
    <row r="201" spans="1:7" x14ac:dyDescent="0.25">
      <c r="A201" s="1"/>
      <c r="B201" s="2" t="s">
        <v>37</v>
      </c>
      <c r="C201" s="7" t="str">
        <f t="shared" si="3"/>
        <v>1013C</v>
      </c>
      <c r="D201" s="28"/>
      <c r="F201" s="8">
        <v>1013</v>
      </c>
      <c r="G201" s="11" t="s">
        <v>302</v>
      </c>
    </row>
    <row r="202" spans="1:7" x14ac:dyDescent="0.25">
      <c r="A202" s="1"/>
      <c r="B202" s="20" t="s">
        <v>129</v>
      </c>
      <c r="C202" s="7" t="str">
        <f t="shared" si="3"/>
        <v>1020C</v>
      </c>
      <c r="D202" s="28">
        <f>SUM(D198:D201)</f>
        <v>0</v>
      </c>
      <c r="F202" s="6">
        <v>1020</v>
      </c>
      <c r="G202" s="11" t="s">
        <v>302</v>
      </c>
    </row>
    <row r="203" spans="1:7" x14ac:dyDescent="0.25">
      <c r="A203" s="1"/>
      <c r="B203" s="2" t="s">
        <v>130</v>
      </c>
      <c r="C203" s="7" t="str">
        <f t="shared" si="3"/>
        <v>1035C</v>
      </c>
      <c r="D203" s="28"/>
      <c r="F203" s="8">
        <v>1035</v>
      </c>
      <c r="G203" s="11" t="s">
        <v>302</v>
      </c>
    </row>
    <row r="204" spans="1:7" x14ac:dyDescent="0.25">
      <c r="A204" s="1"/>
      <c r="B204" s="2" t="s">
        <v>131</v>
      </c>
      <c r="C204" s="7" t="str">
        <f t="shared" si="3"/>
        <v>3641C</v>
      </c>
      <c r="D204" s="28"/>
      <c r="F204" s="8">
        <v>3641</v>
      </c>
      <c r="G204" s="11" t="s">
        <v>302</v>
      </c>
    </row>
    <row r="205" spans="1:7" x14ac:dyDescent="0.25">
      <c r="A205" s="1"/>
      <c r="B205" s="24" t="s">
        <v>132</v>
      </c>
      <c r="C205" s="7" t="str">
        <f t="shared" si="3"/>
        <v>3645C</v>
      </c>
      <c r="D205" s="28"/>
      <c r="F205" s="8">
        <v>3645</v>
      </c>
      <c r="G205" s="11" t="s">
        <v>302</v>
      </c>
    </row>
    <row r="206" spans="1:7" x14ac:dyDescent="0.25">
      <c r="A206" s="1"/>
      <c r="B206" s="2" t="s">
        <v>133</v>
      </c>
      <c r="C206" s="7" t="str">
        <f t="shared" si="3"/>
        <v>3646C</v>
      </c>
      <c r="D206" s="28"/>
      <c r="F206" s="8">
        <v>3646</v>
      </c>
      <c r="G206" s="11" t="s">
        <v>302</v>
      </c>
    </row>
    <row r="207" spans="1:7" x14ac:dyDescent="0.25">
      <c r="A207" s="1"/>
      <c r="B207" s="2" t="s">
        <v>134</v>
      </c>
      <c r="C207" s="7" t="str">
        <f t="shared" si="3"/>
        <v>3647C</v>
      </c>
      <c r="D207" s="28"/>
      <c r="F207" s="8">
        <v>3647</v>
      </c>
      <c r="G207" s="11" t="s">
        <v>302</v>
      </c>
    </row>
    <row r="208" spans="1:7" ht="33" x14ac:dyDescent="0.25">
      <c r="A208" s="1"/>
      <c r="B208" s="24" t="s">
        <v>135</v>
      </c>
      <c r="C208" s="7" t="str">
        <f t="shared" si="3"/>
        <v>3648C</v>
      </c>
      <c r="D208" s="28"/>
      <c r="F208" s="8">
        <v>3648</v>
      </c>
      <c r="G208" s="11" t="s">
        <v>302</v>
      </c>
    </row>
    <row r="209" spans="1:7" x14ac:dyDescent="0.25">
      <c r="A209" s="1"/>
      <c r="B209" s="24" t="s">
        <v>136</v>
      </c>
      <c r="C209" s="7" t="str">
        <f t="shared" si="3"/>
        <v>3649C</v>
      </c>
      <c r="D209" s="28"/>
      <c r="F209" s="8">
        <v>3649</v>
      </c>
      <c r="G209" s="11" t="s">
        <v>302</v>
      </c>
    </row>
    <row r="210" spans="1:7" ht="33" x14ac:dyDescent="0.25">
      <c r="A210" s="1"/>
      <c r="B210" s="20" t="s">
        <v>238</v>
      </c>
      <c r="C210" s="7" t="str">
        <f t="shared" si="3"/>
        <v>3650C</v>
      </c>
      <c r="D210" s="28">
        <f>D202+D196+SUM(D203:D209)</f>
        <v>0</v>
      </c>
      <c r="F210" s="8">
        <v>3650</v>
      </c>
      <c r="G210" s="11" t="s">
        <v>302</v>
      </c>
    </row>
    <row r="211" spans="1:7" x14ac:dyDescent="0.25">
      <c r="A211" s="1" t="s">
        <v>13</v>
      </c>
      <c r="B211" s="21" t="s">
        <v>300</v>
      </c>
      <c r="C211" s="14" t="s">
        <v>371</v>
      </c>
      <c r="D211" s="28"/>
      <c r="F211" s="9" t="s">
        <v>301</v>
      </c>
      <c r="G211" s="11" t="s">
        <v>302</v>
      </c>
    </row>
    <row r="212" spans="1:7" x14ac:dyDescent="0.25">
      <c r="A212" s="1">
        <v>2</v>
      </c>
      <c r="B212" s="20" t="s">
        <v>137</v>
      </c>
      <c r="C212" s="7" t="str">
        <f t="shared" si="3"/>
        <v/>
      </c>
      <c r="D212" s="28"/>
      <c r="F212" s="8"/>
    </row>
    <row r="213" spans="1:7" x14ac:dyDescent="0.25">
      <c r="A213" s="1" t="s">
        <v>70</v>
      </c>
      <c r="B213" s="20" t="s">
        <v>138</v>
      </c>
      <c r="C213" s="7" t="str">
        <f t="shared" si="3"/>
        <v/>
      </c>
      <c r="D213" s="28"/>
      <c r="F213" s="8"/>
    </row>
    <row r="214" spans="1:7" x14ac:dyDescent="0.25">
      <c r="A214" s="1" t="s">
        <v>139</v>
      </c>
      <c r="B214" s="20" t="s">
        <v>140</v>
      </c>
      <c r="C214" s="7" t="str">
        <f t="shared" si="3"/>
        <v/>
      </c>
      <c r="D214" s="28"/>
      <c r="F214" s="8"/>
    </row>
    <row r="215" spans="1:7" x14ac:dyDescent="0.25">
      <c r="A215" s="1"/>
      <c r="B215" s="20" t="s">
        <v>141</v>
      </c>
      <c r="C215" s="7" t="str">
        <f t="shared" si="3"/>
        <v/>
      </c>
      <c r="D215" s="28"/>
      <c r="F215" s="8"/>
    </row>
    <row r="216" spans="1:7" x14ac:dyDescent="0.25">
      <c r="A216" s="1"/>
      <c r="B216" s="2" t="s">
        <v>103</v>
      </c>
      <c r="C216" s="7" t="str">
        <f t="shared" si="3"/>
        <v>1101C</v>
      </c>
      <c r="D216" s="28"/>
      <c r="F216" s="8">
        <v>1101</v>
      </c>
      <c r="G216" s="11" t="s">
        <v>302</v>
      </c>
    </row>
    <row r="217" spans="1:7" x14ac:dyDescent="0.25">
      <c r="A217" s="1"/>
      <c r="B217" s="2" t="s">
        <v>104</v>
      </c>
      <c r="C217" s="7" t="str">
        <f t="shared" si="3"/>
        <v>1102C</v>
      </c>
      <c r="D217" s="28"/>
      <c r="F217" s="8">
        <v>1102</v>
      </c>
      <c r="G217" s="11" t="s">
        <v>302</v>
      </c>
    </row>
    <row r="218" spans="1:7" x14ac:dyDescent="0.25">
      <c r="A218" s="1"/>
      <c r="B218" s="2" t="s">
        <v>142</v>
      </c>
      <c r="C218" s="7" t="str">
        <f t="shared" si="3"/>
        <v>1108C</v>
      </c>
      <c r="D218" s="28"/>
      <c r="F218" s="8">
        <v>1108</v>
      </c>
      <c r="G218" s="11" t="s">
        <v>302</v>
      </c>
    </row>
    <row r="219" spans="1:7" x14ac:dyDescent="0.25">
      <c r="A219" s="1"/>
      <c r="B219" s="2" t="s">
        <v>143</v>
      </c>
      <c r="C219" s="7" t="str">
        <f t="shared" si="3"/>
        <v/>
      </c>
      <c r="D219" s="28"/>
      <c r="F219" s="8"/>
    </row>
    <row r="220" spans="1:7" x14ac:dyDescent="0.25">
      <c r="A220" s="1"/>
      <c r="B220" s="2" t="s">
        <v>144</v>
      </c>
      <c r="C220" s="7" t="str">
        <f t="shared" si="3"/>
        <v>1044C</v>
      </c>
      <c r="D220" s="28"/>
      <c r="F220" s="8">
        <v>1044</v>
      </c>
      <c r="G220" s="11" t="s">
        <v>302</v>
      </c>
    </row>
    <row r="221" spans="1:7" x14ac:dyDescent="0.25">
      <c r="A221" s="1"/>
      <c r="B221" s="2" t="s">
        <v>145</v>
      </c>
      <c r="C221" s="7" t="str">
        <f t="shared" si="3"/>
        <v>1109C</v>
      </c>
      <c r="D221" s="28"/>
      <c r="F221" s="8">
        <v>1109</v>
      </c>
      <c r="G221" s="11" t="s">
        <v>302</v>
      </c>
    </row>
    <row r="222" spans="1:7" x14ac:dyDescent="0.25">
      <c r="A222" s="1"/>
      <c r="B222" s="2" t="s">
        <v>146</v>
      </c>
      <c r="C222" s="7" t="str">
        <f t="shared" si="3"/>
        <v>1114C</v>
      </c>
      <c r="D222" s="28"/>
      <c r="F222" s="8">
        <v>1114</v>
      </c>
      <c r="G222" s="11" t="s">
        <v>302</v>
      </c>
    </row>
    <row r="223" spans="1:7" x14ac:dyDescent="0.25">
      <c r="A223" s="1"/>
      <c r="B223" s="20" t="s">
        <v>147</v>
      </c>
      <c r="C223" s="7" t="str">
        <f t="shared" si="3"/>
        <v/>
      </c>
      <c r="D223" s="28"/>
      <c r="F223" s="8"/>
    </row>
    <row r="224" spans="1:7" x14ac:dyDescent="0.25">
      <c r="A224" s="1"/>
      <c r="B224" s="2" t="s">
        <v>148</v>
      </c>
      <c r="C224" s="7" t="str">
        <f t="shared" ref="C224:C291" si="4">+CONCATENATE(F224,G224)</f>
        <v>1103C</v>
      </c>
      <c r="D224" s="28"/>
      <c r="F224" s="8">
        <v>1103</v>
      </c>
      <c r="G224" s="11" t="s">
        <v>302</v>
      </c>
    </row>
    <row r="225" spans="1:7" x14ac:dyDescent="0.25">
      <c r="A225" s="1"/>
      <c r="B225" s="2" t="s">
        <v>54</v>
      </c>
      <c r="C225" s="7" t="str">
        <f t="shared" si="4"/>
        <v>1104C</v>
      </c>
      <c r="D225" s="28"/>
      <c r="F225" s="8">
        <v>1104</v>
      </c>
      <c r="G225" s="11" t="s">
        <v>302</v>
      </c>
    </row>
    <row r="226" spans="1:7" x14ac:dyDescent="0.25">
      <c r="A226" s="1"/>
      <c r="B226" s="2" t="s">
        <v>149</v>
      </c>
      <c r="C226" s="7" t="str">
        <f t="shared" si="4"/>
        <v>1111C</v>
      </c>
      <c r="D226" s="28"/>
      <c r="F226" s="8">
        <v>1111</v>
      </c>
      <c r="G226" s="11" t="s">
        <v>302</v>
      </c>
    </row>
    <row r="227" spans="1:7" x14ac:dyDescent="0.25">
      <c r="A227" s="1"/>
      <c r="B227" s="2" t="s">
        <v>56</v>
      </c>
      <c r="C227" s="7" t="str">
        <f t="shared" si="4"/>
        <v>1009C</v>
      </c>
      <c r="D227" s="28"/>
      <c r="F227" s="8">
        <v>1009</v>
      </c>
      <c r="G227" s="11" t="s">
        <v>302</v>
      </c>
    </row>
    <row r="228" spans="1:7" x14ac:dyDescent="0.25">
      <c r="A228" s="1"/>
      <c r="B228" s="2" t="s">
        <v>66</v>
      </c>
      <c r="C228" s="7" t="str">
        <f t="shared" si="4"/>
        <v>1105C</v>
      </c>
      <c r="D228" s="28"/>
      <c r="F228" s="8">
        <v>1105</v>
      </c>
      <c r="G228" s="11" t="s">
        <v>302</v>
      </c>
    </row>
    <row r="229" spans="1:7" x14ac:dyDescent="0.25">
      <c r="A229" s="1"/>
      <c r="B229" s="2" t="s">
        <v>150</v>
      </c>
      <c r="C229" s="7" t="str">
        <f t="shared" si="4"/>
        <v>1106C</v>
      </c>
      <c r="D229" s="28"/>
      <c r="F229" s="8">
        <v>1106</v>
      </c>
      <c r="G229" s="11" t="s">
        <v>302</v>
      </c>
    </row>
    <row r="230" spans="1:7" ht="49.5" x14ac:dyDescent="0.25">
      <c r="A230" s="1"/>
      <c r="B230" s="2" t="s">
        <v>262</v>
      </c>
      <c r="C230" s="7" t="str">
        <f t="shared" si="4"/>
        <v>1107C</v>
      </c>
      <c r="D230" s="28"/>
      <c r="F230" s="8">
        <v>1107</v>
      </c>
      <c r="G230" s="11" t="s">
        <v>302</v>
      </c>
    </row>
    <row r="231" spans="1:7" ht="33" x14ac:dyDescent="0.25">
      <c r="A231" s="1"/>
      <c r="B231" s="20" t="s">
        <v>151</v>
      </c>
      <c r="C231" s="7" t="str">
        <f t="shared" si="4"/>
        <v>1110C</v>
      </c>
      <c r="D231" s="28">
        <f>SUM(D216:D230)</f>
        <v>0</v>
      </c>
      <c r="F231" s="8">
        <v>1110</v>
      </c>
      <c r="G231" s="11" t="s">
        <v>302</v>
      </c>
    </row>
    <row r="232" spans="1:7" x14ac:dyDescent="0.25">
      <c r="A232" s="1"/>
      <c r="B232" s="20" t="s">
        <v>152</v>
      </c>
      <c r="C232" s="7" t="str">
        <f t="shared" si="4"/>
        <v/>
      </c>
      <c r="D232" s="28"/>
      <c r="F232" s="8"/>
    </row>
    <row r="233" spans="1:7" x14ac:dyDescent="0.25">
      <c r="A233" s="1"/>
      <c r="B233" s="2" t="s">
        <v>103</v>
      </c>
      <c r="C233" s="7" t="str">
        <f t="shared" si="4"/>
        <v>1062C</v>
      </c>
      <c r="D233" s="28"/>
      <c r="F233" s="8">
        <v>1062</v>
      </c>
      <c r="G233" s="11" t="s">
        <v>302</v>
      </c>
    </row>
    <row r="234" spans="1:7" x14ac:dyDescent="0.25">
      <c r="A234" s="1"/>
      <c r="B234" s="2" t="s">
        <v>104</v>
      </c>
      <c r="C234" s="7" t="str">
        <f t="shared" si="4"/>
        <v>1063C</v>
      </c>
      <c r="D234" s="28"/>
      <c r="F234" s="8">
        <v>1063</v>
      </c>
      <c r="G234" s="11" t="s">
        <v>302</v>
      </c>
    </row>
    <row r="235" spans="1:7" x14ac:dyDescent="0.25">
      <c r="A235" s="1"/>
      <c r="B235" s="2" t="s">
        <v>142</v>
      </c>
      <c r="C235" s="7" t="str">
        <f t="shared" si="4"/>
        <v>1068C</v>
      </c>
      <c r="D235" s="28"/>
      <c r="F235" s="8">
        <v>1068</v>
      </c>
      <c r="G235" s="11" t="s">
        <v>302</v>
      </c>
    </row>
    <row r="236" spans="1:7" x14ac:dyDescent="0.25">
      <c r="A236" s="1"/>
      <c r="B236" s="20" t="s">
        <v>143</v>
      </c>
      <c r="C236" s="7" t="str">
        <f t="shared" si="4"/>
        <v/>
      </c>
      <c r="D236" s="28"/>
      <c r="F236" s="8"/>
    </row>
    <row r="237" spans="1:7" x14ac:dyDescent="0.25">
      <c r="A237" s="1"/>
      <c r="B237" s="2" t="s">
        <v>144</v>
      </c>
      <c r="C237" s="7" t="str">
        <f t="shared" si="4"/>
        <v>1061C</v>
      </c>
      <c r="D237" s="28"/>
      <c r="F237" s="8">
        <v>1061</v>
      </c>
      <c r="G237" s="11" t="s">
        <v>302</v>
      </c>
    </row>
    <row r="238" spans="1:7" x14ac:dyDescent="0.25">
      <c r="A238" s="1"/>
      <c r="B238" s="2" t="s">
        <v>145</v>
      </c>
      <c r="C238" s="7" t="str">
        <f t="shared" si="4"/>
        <v>1069C</v>
      </c>
      <c r="D238" s="28"/>
      <c r="F238" s="8">
        <v>1069</v>
      </c>
      <c r="G238" s="11" t="s">
        <v>302</v>
      </c>
    </row>
    <row r="239" spans="1:7" x14ac:dyDescent="0.25">
      <c r="A239" s="1"/>
      <c r="B239" s="2" t="s">
        <v>153</v>
      </c>
      <c r="C239" s="7" t="str">
        <f t="shared" si="4"/>
        <v>1115C</v>
      </c>
      <c r="D239" s="28"/>
      <c r="F239" s="8">
        <v>1115</v>
      </c>
      <c r="G239" s="11" t="s">
        <v>302</v>
      </c>
    </row>
    <row r="240" spans="1:7" x14ac:dyDescent="0.25">
      <c r="A240" s="1"/>
      <c r="B240" s="20" t="s">
        <v>154</v>
      </c>
      <c r="C240" s="7" t="str">
        <f t="shared" si="4"/>
        <v/>
      </c>
      <c r="D240" s="28"/>
      <c r="F240" s="8"/>
    </row>
    <row r="241" spans="1:7" x14ac:dyDescent="0.25">
      <c r="A241" s="1"/>
      <c r="B241" s="2" t="s">
        <v>148</v>
      </c>
      <c r="C241" s="7" t="str">
        <f t="shared" si="4"/>
        <v>1084C</v>
      </c>
      <c r="D241" s="28"/>
      <c r="F241" s="8">
        <v>1084</v>
      </c>
      <c r="G241" s="11" t="s">
        <v>302</v>
      </c>
    </row>
    <row r="242" spans="1:7" x14ac:dyDescent="0.25">
      <c r="A242" s="1"/>
      <c r="B242" s="2" t="s">
        <v>54</v>
      </c>
      <c r="C242" s="7" t="str">
        <f t="shared" si="4"/>
        <v>1085C</v>
      </c>
      <c r="D242" s="28"/>
      <c r="F242" s="8">
        <v>1085</v>
      </c>
      <c r="G242" s="11" t="s">
        <v>302</v>
      </c>
    </row>
    <row r="243" spans="1:7" x14ac:dyDescent="0.25">
      <c r="A243" s="1"/>
      <c r="B243" s="2" t="s">
        <v>55</v>
      </c>
      <c r="C243" s="7" t="str">
        <f t="shared" si="4"/>
        <v>1070C</v>
      </c>
      <c r="D243" s="28"/>
      <c r="F243" s="8">
        <v>1070</v>
      </c>
      <c r="G243" s="11" t="s">
        <v>302</v>
      </c>
    </row>
    <row r="244" spans="1:7" x14ac:dyDescent="0.25">
      <c r="A244" s="1"/>
      <c r="B244" s="2" t="s">
        <v>56</v>
      </c>
      <c r="C244" s="7" t="str">
        <f t="shared" si="4"/>
        <v>1071C</v>
      </c>
      <c r="D244" s="28"/>
      <c r="F244" s="8">
        <v>1071</v>
      </c>
      <c r="G244" s="11" t="s">
        <v>302</v>
      </c>
    </row>
    <row r="245" spans="1:7" x14ac:dyDescent="0.25">
      <c r="A245" s="1"/>
      <c r="B245" s="2" t="s">
        <v>66</v>
      </c>
      <c r="C245" s="7" t="str">
        <f t="shared" si="4"/>
        <v>1066C</v>
      </c>
      <c r="D245" s="28"/>
      <c r="F245" s="8">
        <v>1066</v>
      </c>
      <c r="G245" s="11" t="s">
        <v>302</v>
      </c>
    </row>
    <row r="246" spans="1:7" x14ac:dyDescent="0.25">
      <c r="A246" s="1"/>
      <c r="B246" s="2" t="s">
        <v>155</v>
      </c>
      <c r="C246" s="7" t="str">
        <f t="shared" si="4"/>
        <v>1067C</v>
      </c>
      <c r="D246" s="28"/>
      <c r="F246" s="8">
        <v>1067</v>
      </c>
      <c r="G246" s="11" t="s">
        <v>302</v>
      </c>
    </row>
    <row r="247" spans="1:7" ht="33" x14ac:dyDescent="0.25">
      <c r="A247" s="1"/>
      <c r="B247" s="2" t="s">
        <v>373</v>
      </c>
      <c r="C247" s="7" t="str">
        <f t="shared" si="4"/>
        <v>1064C</v>
      </c>
      <c r="D247" s="28"/>
      <c r="F247" s="8">
        <v>1064</v>
      </c>
      <c r="G247" s="11" t="s">
        <v>302</v>
      </c>
    </row>
    <row r="248" spans="1:7" ht="33" x14ac:dyDescent="0.25">
      <c r="A248" s="1"/>
      <c r="B248" s="20" t="s">
        <v>227</v>
      </c>
      <c r="C248" s="7" t="str">
        <f t="shared" si="4"/>
        <v>1065C</v>
      </c>
      <c r="D248" s="28">
        <f>SUM(D233:D247)</f>
        <v>0</v>
      </c>
      <c r="F248" s="8">
        <v>1065</v>
      </c>
      <c r="G248" s="11" t="s">
        <v>302</v>
      </c>
    </row>
    <row r="249" spans="1:7" x14ac:dyDescent="0.25">
      <c r="A249" s="1"/>
      <c r="B249" s="21" t="s">
        <v>374</v>
      </c>
      <c r="C249" s="14" t="s">
        <v>381</v>
      </c>
      <c r="D249" s="28"/>
      <c r="F249" s="8"/>
    </row>
    <row r="250" spans="1:7" x14ac:dyDescent="0.25">
      <c r="F250" s="8">
        <v>1083</v>
      </c>
      <c r="G250" s="11" t="s">
        <v>302</v>
      </c>
    </row>
    <row r="251" spans="1:7" x14ac:dyDescent="0.25">
      <c r="A251" s="1"/>
      <c r="B251" s="21" t="s">
        <v>375</v>
      </c>
      <c r="C251" s="14" t="s">
        <v>382</v>
      </c>
      <c r="D251" s="28"/>
      <c r="F251" s="8"/>
    </row>
    <row r="252" spans="1:7" ht="33" x14ac:dyDescent="0.25">
      <c r="A252" s="1"/>
      <c r="B252" s="21" t="s">
        <v>376</v>
      </c>
      <c r="C252" s="14" t="s">
        <v>383</v>
      </c>
      <c r="D252" s="28"/>
      <c r="F252" s="8"/>
    </row>
    <row r="253" spans="1:7" x14ac:dyDescent="0.25">
      <c r="A253" s="1" t="s">
        <v>156</v>
      </c>
      <c r="B253" s="21" t="s">
        <v>430</v>
      </c>
      <c r="C253" s="14" t="str">
        <f>+CONCATENATE(F250,G250)</f>
        <v>1083C</v>
      </c>
      <c r="D253" s="28">
        <f>+D251+D252</f>
        <v>0</v>
      </c>
      <c r="F253" s="8"/>
    </row>
    <row r="254" spans="1:7" x14ac:dyDescent="0.25">
      <c r="A254" s="1" t="s">
        <v>157</v>
      </c>
      <c r="B254" s="21" t="s">
        <v>158</v>
      </c>
      <c r="C254" s="14" t="str">
        <f t="shared" si="4"/>
        <v>1125C</v>
      </c>
      <c r="D254" s="28"/>
      <c r="F254" s="8">
        <v>1125</v>
      </c>
      <c r="G254" s="11" t="s">
        <v>302</v>
      </c>
    </row>
    <row r="255" spans="1:7" x14ac:dyDescent="0.25">
      <c r="A255" s="1" t="s">
        <v>11</v>
      </c>
      <c r="B255" s="21" t="s">
        <v>159</v>
      </c>
      <c r="C255" s="14" t="str">
        <f t="shared" si="4"/>
        <v/>
      </c>
      <c r="D255" s="28"/>
      <c r="F255" s="8"/>
    </row>
    <row r="256" spans="1:7" x14ac:dyDescent="0.25">
      <c r="A256" s="1"/>
      <c r="B256" s="13" t="s">
        <v>160</v>
      </c>
      <c r="C256" s="14" t="str">
        <f t="shared" si="4"/>
        <v>1117C</v>
      </c>
      <c r="D256" s="28"/>
      <c r="F256" s="8">
        <v>1117</v>
      </c>
      <c r="G256" s="11" t="s">
        <v>302</v>
      </c>
    </row>
    <row r="257" spans="1:7" x14ac:dyDescent="0.25">
      <c r="A257" s="1"/>
      <c r="B257" s="13" t="s">
        <v>161</v>
      </c>
      <c r="C257" s="14" t="str">
        <f t="shared" si="4"/>
        <v>1118C</v>
      </c>
      <c r="D257" s="28"/>
      <c r="F257" s="8">
        <v>1118</v>
      </c>
      <c r="G257" s="11" t="s">
        <v>302</v>
      </c>
    </row>
    <row r="258" spans="1:7" x14ac:dyDescent="0.25">
      <c r="A258" s="1"/>
      <c r="B258" s="21" t="s">
        <v>225</v>
      </c>
      <c r="C258" s="14" t="str">
        <f t="shared" si="4"/>
        <v>1119C</v>
      </c>
      <c r="D258" s="28">
        <f>D256+D257</f>
        <v>0</v>
      </c>
      <c r="F258" s="8">
        <v>1119</v>
      </c>
      <c r="G258" s="11" t="s">
        <v>302</v>
      </c>
    </row>
    <row r="259" spans="1:7" x14ac:dyDescent="0.25">
      <c r="A259" s="1" t="s">
        <v>13</v>
      </c>
      <c r="B259" s="21" t="s">
        <v>162</v>
      </c>
      <c r="C259" s="14" t="str">
        <f t="shared" si="4"/>
        <v>1080C</v>
      </c>
      <c r="D259" s="28"/>
      <c r="F259" s="8">
        <v>1080</v>
      </c>
      <c r="G259" s="11" t="s">
        <v>302</v>
      </c>
    </row>
    <row r="260" spans="1:7" x14ac:dyDescent="0.25">
      <c r="A260" s="1" t="s">
        <v>16</v>
      </c>
      <c r="B260" s="21" t="s">
        <v>163</v>
      </c>
      <c r="C260" s="14" t="str">
        <f t="shared" si="4"/>
        <v>1086C</v>
      </c>
      <c r="D260" s="28"/>
      <c r="F260" s="8">
        <v>1086</v>
      </c>
      <c r="G260" s="11" t="s">
        <v>302</v>
      </c>
    </row>
    <row r="261" spans="1:7" ht="33" x14ac:dyDescent="0.25">
      <c r="A261" s="1"/>
      <c r="B261" s="21" t="s">
        <v>384</v>
      </c>
      <c r="C261" s="14" t="str">
        <f t="shared" si="4"/>
        <v>1025C</v>
      </c>
      <c r="D261" s="28">
        <f>D260+D259+D258+D254+D253+D248+D231+D249</f>
        <v>0</v>
      </c>
      <c r="F261" s="8">
        <v>1025</v>
      </c>
      <c r="G261" s="11" t="s">
        <v>302</v>
      </c>
    </row>
    <row r="262" spans="1:7" x14ac:dyDescent="0.25">
      <c r="A262" s="1">
        <v>3</v>
      </c>
      <c r="B262" s="21" t="s">
        <v>164</v>
      </c>
      <c r="C262" s="14" t="str">
        <f t="shared" si="4"/>
        <v/>
      </c>
      <c r="D262" s="28"/>
      <c r="F262" s="8"/>
    </row>
    <row r="263" spans="1:7" x14ac:dyDescent="0.25">
      <c r="A263" s="1" t="s">
        <v>70</v>
      </c>
      <c r="B263" s="20" t="s">
        <v>138</v>
      </c>
      <c r="C263" s="7" t="str">
        <f t="shared" si="4"/>
        <v/>
      </c>
      <c r="D263" s="28"/>
      <c r="F263" s="8"/>
    </row>
    <row r="264" spans="1:7" x14ac:dyDescent="0.25">
      <c r="A264" s="1" t="s">
        <v>139</v>
      </c>
      <c r="B264" s="20" t="s">
        <v>165</v>
      </c>
      <c r="C264" s="7" t="str">
        <f t="shared" si="4"/>
        <v/>
      </c>
      <c r="D264" s="28"/>
      <c r="F264" s="8"/>
    </row>
    <row r="265" spans="1:7" x14ac:dyDescent="0.25">
      <c r="A265" s="1"/>
      <c r="B265" s="2" t="s">
        <v>103</v>
      </c>
      <c r="C265" s="7" t="str">
        <f t="shared" si="4"/>
        <v>1091C</v>
      </c>
      <c r="D265" s="28"/>
      <c r="F265" s="8">
        <v>1091</v>
      </c>
      <c r="G265" s="11" t="s">
        <v>302</v>
      </c>
    </row>
    <row r="266" spans="1:7" x14ac:dyDescent="0.25">
      <c r="A266" s="1"/>
      <c r="B266" s="2" t="s">
        <v>104</v>
      </c>
      <c r="C266" s="7" t="str">
        <f t="shared" si="4"/>
        <v>1092C</v>
      </c>
      <c r="D266" s="28"/>
      <c r="F266" s="8">
        <v>1092</v>
      </c>
      <c r="G266" s="11" t="s">
        <v>302</v>
      </c>
    </row>
    <row r="267" spans="1:7" x14ac:dyDescent="0.25">
      <c r="A267" s="1"/>
      <c r="B267" s="2" t="s">
        <v>166</v>
      </c>
      <c r="C267" s="7"/>
      <c r="D267" s="28"/>
      <c r="F267" s="8"/>
      <c r="G267" s="11" t="s">
        <v>302</v>
      </c>
    </row>
    <row r="268" spans="1:7" x14ac:dyDescent="0.25">
      <c r="A268" s="1"/>
      <c r="B268" s="2" t="s">
        <v>167</v>
      </c>
      <c r="C268" s="7" t="str">
        <f t="shared" si="4"/>
        <v>1043C</v>
      </c>
      <c r="D268" s="28"/>
      <c r="F268" s="8">
        <v>1043</v>
      </c>
      <c r="G268" s="11" t="s">
        <v>302</v>
      </c>
    </row>
    <row r="269" spans="1:7" x14ac:dyDescent="0.25">
      <c r="A269" s="1"/>
      <c r="B269" s="2" t="s">
        <v>145</v>
      </c>
      <c r="C269" s="7" t="str">
        <f t="shared" si="4"/>
        <v>1042C</v>
      </c>
      <c r="D269" s="28"/>
      <c r="F269" s="8">
        <v>1042</v>
      </c>
      <c r="G269" s="11" t="s">
        <v>302</v>
      </c>
    </row>
    <row r="270" spans="1:7" x14ac:dyDescent="0.25">
      <c r="A270" s="1"/>
      <c r="B270" s="2" t="s">
        <v>153</v>
      </c>
      <c r="C270" s="7" t="str">
        <f t="shared" si="4"/>
        <v>1116C</v>
      </c>
      <c r="D270" s="28"/>
      <c r="F270" s="8">
        <v>1116</v>
      </c>
      <c r="G270" s="11" t="s">
        <v>302</v>
      </c>
    </row>
    <row r="271" spans="1:7" x14ac:dyDescent="0.25">
      <c r="A271" s="1"/>
      <c r="B271" s="23" t="s">
        <v>168</v>
      </c>
      <c r="C271" s="7"/>
      <c r="D271" s="28"/>
      <c r="F271" s="8"/>
      <c r="G271" s="11" t="s">
        <v>302</v>
      </c>
    </row>
    <row r="272" spans="1:7" x14ac:dyDescent="0.25">
      <c r="A272" s="1"/>
      <c r="B272" s="2" t="s">
        <v>148</v>
      </c>
      <c r="C272" s="7" t="str">
        <f t="shared" si="4"/>
        <v>1093C</v>
      </c>
      <c r="D272" s="28"/>
      <c r="F272" s="8">
        <v>1093</v>
      </c>
      <c r="G272" s="11" t="s">
        <v>302</v>
      </c>
    </row>
    <row r="273" spans="1:7" x14ac:dyDescent="0.25">
      <c r="A273" s="1"/>
      <c r="B273" s="2" t="s">
        <v>54</v>
      </c>
      <c r="C273" s="7" t="str">
        <f t="shared" si="4"/>
        <v>1094C</v>
      </c>
      <c r="D273" s="28"/>
      <c r="F273" s="8">
        <v>1094</v>
      </c>
      <c r="G273" s="11" t="s">
        <v>302</v>
      </c>
    </row>
    <row r="274" spans="1:7" x14ac:dyDescent="0.25">
      <c r="A274" s="1"/>
      <c r="B274" s="2" t="s">
        <v>169</v>
      </c>
      <c r="C274" s="7" t="str">
        <f t="shared" si="4"/>
        <v>1098C</v>
      </c>
      <c r="D274" s="28"/>
      <c r="F274" s="8">
        <v>1098</v>
      </c>
      <c r="G274" s="11" t="s">
        <v>302</v>
      </c>
    </row>
    <row r="275" spans="1:7" x14ac:dyDescent="0.25">
      <c r="A275" s="1"/>
      <c r="B275" s="2" t="s">
        <v>56</v>
      </c>
      <c r="C275" s="7" t="str">
        <f t="shared" si="4"/>
        <v>1121C</v>
      </c>
      <c r="D275" s="28"/>
      <c r="F275" s="8">
        <v>1121</v>
      </c>
      <c r="G275" s="11" t="s">
        <v>302</v>
      </c>
    </row>
    <row r="276" spans="1:7" x14ac:dyDescent="0.25">
      <c r="A276" s="1"/>
      <c r="B276" s="2" t="s">
        <v>170</v>
      </c>
      <c r="C276" s="7" t="str">
        <f t="shared" si="4"/>
        <v>1095C</v>
      </c>
      <c r="D276" s="28"/>
      <c r="F276" s="8">
        <v>1095</v>
      </c>
      <c r="G276" s="11" t="s">
        <v>302</v>
      </c>
    </row>
    <row r="277" spans="1:7" x14ac:dyDescent="0.25">
      <c r="A277" s="1"/>
      <c r="B277" s="2" t="s">
        <v>171</v>
      </c>
      <c r="C277" s="7" t="str">
        <f t="shared" si="4"/>
        <v>1096C</v>
      </c>
      <c r="D277" s="28"/>
      <c r="F277" s="8">
        <v>1096</v>
      </c>
      <c r="G277" s="11" t="s">
        <v>302</v>
      </c>
    </row>
    <row r="278" spans="1:7" ht="33" x14ac:dyDescent="0.25">
      <c r="A278" s="1"/>
      <c r="B278" s="2" t="s">
        <v>261</v>
      </c>
      <c r="C278" s="7" t="str">
        <f t="shared" si="4"/>
        <v>1097C</v>
      </c>
      <c r="D278" s="28"/>
      <c r="F278" s="8">
        <v>1097</v>
      </c>
      <c r="G278" s="11" t="s">
        <v>302</v>
      </c>
    </row>
    <row r="279" spans="1:7" ht="33" x14ac:dyDescent="0.25">
      <c r="A279" s="1"/>
      <c r="B279" s="20" t="s">
        <v>172</v>
      </c>
      <c r="C279" s="7" t="str">
        <f t="shared" si="4"/>
        <v>1099C</v>
      </c>
      <c r="D279" s="28">
        <f>SUM(D265:D278)</f>
        <v>0</v>
      </c>
      <c r="F279" s="8">
        <v>1099</v>
      </c>
      <c r="G279" s="11" t="s">
        <v>302</v>
      </c>
    </row>
    <row r="280" spans="1:7" x14ac:dyDescent="0.25">
      <c r="A280" s="1" t="s">
        <v>156</v>
      </c>
      <c r="B280" s="20" t="s">
        <v>173</v>
      </c>
      <c r="C280" s="7"/>
      <c r="D280" s="28"/>
      <c r="F280" s="8"/>
      <c r="G280" s="11" t="s">
        <v>302</v>
      </c>
    </row>
    <row r="281" spans="1:7" x14ac:dyDescent="0.25">
      <c r="A281" s="1"/>
      <c r="B281" s="2" t="s">
        <v>103</v>
      </c>
      <c r="C281" s="7" t="str">
        <f t="shared" si="4"/>
        <v>1055C</v>
      </c>
      <c r="D281" s="28"/>
      <c r="F281" s="8">
        <v>1055</v>
      </c>
      <c r="G281" s="11" t="s">
        <v>302</v>
      </c>
    </row>
    <row r="282" spans="1:7" x14ac:dyDescent="0.25">
      <c r="A282" s="1"/>
      <c r="B282" s="2" t="s">
        <v>104</v>
      </c>
      <c r="C282" s="7" t="str">
        <f t="shared" si="4"/>
        <v>1056C</v>
      </c>
      <c r="D282" s="28"/>
      <c r="F282" s="8">
        <v>1056</v>
      </c>
      <c r="G282" s="11" t="s">
        <v>302</v>
      </c>
    </row>
    <row r="283" spans="1:7" x14ac:dyDescent="0.25">
      <c r="A283" s="1"/>
      <c r="B283" s="2" t="s">
        <v>174</v>
      </c>
      <c r="C283" s="7"/>
      <c r="D283" s="28"/>
      <c r="F283" s="8"/>
      <c r="G283" s="11" t="s">
        <v>302</v>
      </c>
    </row>
    <row r="284" spans="1:7" x14ac:dyDescent="0.25">
      <c r="A284" s="1"/>
      <c r="B284" s="2" t="s">
        <v>144</v>
      </c>
      <c r="C284" s="7" t="str">
        <f t="shared" si="4"/>
        <v>1054C</v>
      </c>
      <c r="D284" s="28"/>
      <c r="F284" s="8">
        <v>1054</v>
      </c>
      <c r="G284" s="11" t="s">
        <v>302</v>
      </c>
    </row>
    <row r="285" spans="1:7" x14ac:dyDescent="0.25">
      <c r="A285" s="1"/>
      <c r="B285" s="2" t="s">
        <v>145</v>
      </c>
      <c r="C285" s="7" t="str">
        <f t="shared" si="4"/>
        <v>1052C</v>
      </c>
      <c r="D285" s="28"/>
      <c r="F285" s="8">
        <v>1052</v>
      </c>
      <c r="G285" s="11" t="s">
        <v>302</v>
      </c>
    </row>
    <row r="286" spans="1:7" x14ac:dyDescent="0.25">
      <c r="A286" s="1"/>
      <c r="B286" s="2" t="s">
        <v>153</v>
      </c>
      <c r="C286" s="7" t="str">
        <f t="shared" si="4"/>
        <v>1053C</v>
      </c>
      <c r="D286" s="28"/>
      <c r="F286" s="8">
        <v>1053</v>
      </c>
      <c r="G286" s="11" t="s">
        <v>302</v>
      </c>
    </row>
    <row r="287" spans="1:7" x14ac:dyDescent="0.25">
      <c r="A287" s="1"/>
      <c r="B287" s="20" t="s">
        <v>154</v>
      </c>
      <c r="C287" s="7"/>
      <c r="D287" s="28"/>
      <c r="F287" s="8"/>
      <c r="G287" s="11" t="s">
        <v>302</v>
      </c>
    </row>
    <row r="288" spans="1:7" x14ac:dyDescent="0.25">
      <c r="A288" s="1"/>
      <c r="B288" s="2" t="s">
        <v>148</v>
      </c>
      <c r="C288" s="7" t="str">
        <f t="shared" si="4"/>
        <v>1081C</v>
      </c>
      <c r="D288" s="28"/>
      <c r="F288" s="8">
        <v>1081</v>
      </c>
      <c r="G288" s="11" t="s">
        <v>302</v>
      </c>
    </row>
    <row r="289" spans="1:7" x14ac:dyDescent="0.25">
      <c r="A289" s="1"/>
      <c r="B289" s="2" t="s">
        <v>175</v>
      </c>
      <c r="C289" s="7" t="str">
        <f t="shared" si="4"/>
        <v>1082C</v>
      </c>
      <c r="D289" s="28"/>
      <c r="F289" s="8">
        <v>1082</v>
      </c>
      <c r="G289" s="11" t="s">
        <v>302</v>
      </c>
    </row>
    <row r="290" spans="1:7" x14ac:dyDescent="0.25">
      <c r="A290" s="1"/>
      <c r="B290" s="2" t="s">
        <v>169</v>
      </c>
      <c r="C290" s="7" t="str">
        <f t="shared" si="4"/>
        <v>1087C</v>
      </c>
      <c r="D290" s="28"/>
      <c r="F290" s="8">
        <v>1087</v>
      </c>
      <c r="G290" s="11" t="s">
        <v>302</v>
      </c>
    </row>
    <row r="291" spans="1:7" x14ac:dyDescent="0.25">
      <c r="A291" s="1"/>
      <c r="B291" s="2" t="s">
        <v>56</v>
      </c>
      <c r="C291" s="7" t="str">
        <f t="shared" si="4"/>
        <v>1088C</v>
      </c>
      <c r="D291" s="28"/>
      <c r="F291" s="8">
        <v>1088</v>
      </c>
      <c r="G291" s="11" t="s">
        <v>302</v>
      </c>
    </row>
    <row r="292" spans="1:7" x14ac:dyDescent="0.25">
      <c r="A292" s="1"/>
      <c r="B292" s="2" t="s">
        <v>176</v>
      </c>
      <c r="C292" s="7" t="str">
        <f t="shared" ref="C292:C322" si="5">+CONCATENATE(F292,G292)</f>
        <v>1057C</v>
      </c>
      <c r="D292" s="28"/>
      <c r="F292" s="8">
        <v>1057</v>
      </c>
      <c r="G292" s="11" t="s">
        <v>302</v>
      </c>
    </row>
    <row r="293" spans="1:7" x14ac:dyDescent="0.25">
      <c r="A293" s="1"/>
      <c r="B293" s="2" t="s">
        <v>171</v>
      </c>
      <c r="C293" s="7" t="str">
        <f t="shared" si="5"/>
        <v>1059C</v>
      </c>
      <c r="D293" s="28"/>
      <c r="F293" s="8">
        <v>1059</v>
      </c>
      <c r="G293" s="11" t="s">
        <v>302</v>
      </c>
    </row>
    <row r="294" spans="1:7" x14ac:dyDescent="0.25">
      <c r="A294" s="1"/>
      <c r="B294" s="2" t="s">
        <v>379</v>
      </c>
      <c r="C294" s="7" t="str">
        <f t="shared" si="5"/>
        <v>1058C</v>
      </c>
      <c r="D294" s="28"/>
      <c r="F294" s="8">
        <v>1058</v>
      </c>
      <c r="G294" s="11" t="s">
        <v>302</v>
      </c>
    </row>
    <row r="295" spans="1:7" ht="33" x14ac:dyDescent="0.25">
      <c r="A295" s="1"/>
      <c r="B295" s="20" t="s">
        <v>267</v>
      </c>
      <c r="C295" s="7" t="str">
        <f t="shared" si="5"/>
        <v>1060C</v>
      </c>
      <c r="D295" s="28">
        <f>SUM(D281:D294)</f>
        <v>0</v>
      </c>
      <c r="F295" s="8">
        <v>1060</v>
      </c>
      <c r="G295" s="11" t="s">
        <v>302</v>
      </c>
    </row>
    <row r="296" spans="1:7" x14ac:dyDescent="0.25">
      <c r="A296" s="1"/>
      <c r="B296" s="2" t="s">
        <v>178</v>
      </c>
      <c r="C296" s="7" t="s">
        <v>377</v>
      </c>
      <c r="D296" s="28"/>
      <c r="F296" s="8"/>
    </row>
    <row r="297" spans="1:7" x14ac:dyDescent="0.25">
      <c r="A297" s="18"/>
      <c r="B297" s="21" t="s">
        <v>378</v>
      </c>
      <c r="C297" s="14" t="s">
        <v>385</v>
      </c>
      <c r="D297" s="28">
        <f>+D296+D295+D279</f>
        <v>0</v>
      </c>
      <c r="F297" s="8"/>
    </row>
    <row r="298" spans="1:7" x14ac:dyDescent="0.25">
      <c r="A298" s="18" t="s">
        <v>259</v>
      </c>
      <c r="B298" s="21" t="s">
        <v>374</v>
      </c>
      <c r="C298" s="14" t="s">
        <v>386</v>
      </c>
      <c r="D298" s="28"/>
      <c r="F298" s="8"/>
    </row>
    <row r="299" spans="1:7" x14ac:dyDescent="0.25">
      <c r="A299" s="18"/>
      <c r="B299" s="21" t="s">
        <v>375</v>
      </c>
      <c r="C299" s="14" t="s">
        <v>387</v>
      </c>
      <c r="D299" s="28"/>
      <c r="F299" s="8"/>
    </row>
    <row r="300" spans="1:7" ht="33" x14ac:dyDescent="0.25">
      <c r="A300" s="18"/>
      <c r="B300" s="21" t="s">
        <v>376</v>
      </c>
      <c r="C300" s="14" t="s">
        <v>388</v>
      </c>
      <c r="D300" s="28"/>
      <c r="F300" s="8"/>
    </row>
    <row r="301" spans="1:7" x14ac:dyDescent="0.25">
      <c r="A301" s="18"/>
      <c r="B301" s="21" t="s">
        <v>432</v>
      </c>
      <c r="C301" s="14" t="s">
        <v>431</v>
      </c>
      <c r="D301" s="28">
        <f>+D299+D300</f>
        <v>0</v>
      </c>
      <c r="F301" s="8"/>
    </row>
    <row r="302" spans="1:7" x14ac:dyDescent="0.25">
      <c r="A302" s="18" t="s">
        <v>260</v>
      </c>
      <c r="B302" s="21" t="s">
        <v>177</v>
      </c>
      <c r="C302" s="14"/>
      <c r="D302" s="28"/>
      <c r="F302" s="8"/>
      <c r="G302" s="11" t="s">
        <v>302</v>
      </c>
    </row>
    <row r="303" spans="1:7" x14ac:dyDescent="0.25">
      <c r="A303" s="18"/>
      <c r="B303" s="13" t="s">
        <v>179</v>
      </c>
      <c r="C303" s="14" t="str">
        <f t="shared" si="5"/>
        <v>1352C</v>
      </c>
      <c r="D303" s="28"/>
      <c r="F303" s="8">
        <v>1352</v>
      </c>
      <c r="G303" s="11" t="s">
        <v>302</v>
      </c>
    </row>
    <row r="304" spans="1:7" x14ac:dyDescent="0.25">
      <c r="A304" s="18"/>
      <c r="B304" s="13" t="s">
        <v>180</v>
      </c>
      <c r="C304" s="14" t="str">
        <f t="shared" si="5"/>
        <v>1353C</v>
      </c>
      <c r="D304" s="28"/>
      <c r="F304" s="8">
        <v>1353</v>
      </c>
      <c r="G304" s="11" t="s">
        <v>302</v>
      </c>
    </row>
    <row r="305" spans="1:7" x14ac:dyDescent="0.25">
      <c r="A305" s="18"/>
      <c r="B305" s="13" t="s">
        <v>181</v>
      </c>
      <c r="C305" s="14" t="str">
        <f t="shared" si="5"/>
        <v>1355C</v>
      </c>
      <c r="D305" s="28"/>
      <c r="F305" s="8">
        <v>1355</v>
      </c>
      <c r="G305" s="11" t="s">
        <v>302</v>
      </c>
    </row>
    <row r="306" spans="1:7" x14ac:dyDescent="0.25">
      <c r="A306" s="18"/>
      <c r="B306" s="13" t="s">
        <v>182</v>
      </c>
      <c r="C306" s="14" t="str">
        <f t="shared" si="5"/>
        <v>1356C</v>
      </c>
      <c r="D306" s="28"/>
      <c r="F306" s="8">
        <v>1356</v>
      </c>
      <c r="G306" s="11" t="s">
        <v>302</v>
      </c>
    </row>
    <row r="307" spans="1:7" x14ac:dyDescent="0.25">
      <c r="A307" s="18"/>
      <c r="B307" s="13" t="s">
        <v>37</v>
      </c>
      <c r="C307" s="14" t="str">
        <f t="shared" si="5"/>
        <v>1359C</v>
      </c>
      <c r="D307" s="28"/>
      <c r="F307" s="8">
        <v>1359</v>
      </c>
      <c r="G307" s="11" t="s">
        <v>302</v>
      </c>
    </row>
    <row r="308" spans="1:7" x14ac:dyDescent="0.25">
      <c r="A308" s="18"/>
      <c r="B308" s="21" t="s">
        <v>494</v>
      </c>
      <c r="C308" s="14" t="str">
        <f t="shared" si="5"/>
        <v>1361C</v>
      </c>
      <c r="D308" s="28">
        <f>SUM(D303:D307)</f>
        <v>0</v>
      </c>
      <c r="F308" s="8">
        <v>1361</v>
      </c>
      <c r="G308" s="11" t="s">
        <v>302</v>
      </c>
    </row>
    <row r="309" spans="1:7" x14ac:dyDescent="0.25">
      <c r="A309" s="18"/>
      <c r="B309" s="21" t="s">
        <v>389</v>
      </c>
      <c r="C309" s="14" t="str">
        <f t="shared" si="5"/>
        <v>1362C</v>
      </c>
      <c r="D309" s="28">
        <f>D308+D301+D298+D297</f>
        <v>0</v>
      </c>
      <c r="F309" s="8">
        <v>1362</v>
      </c>
      <c r="G309" s="11" t="s">
        <v>302</v>
      </c>
    </row>
    <row r="310" spans="1:7" x14ac:dyDescent="0.25">
      <c r="A310" s="18" t="s">
        <v>11</v>
      </c>
      <c r="B310" s="21" t="s">
        <v>183</v>
      </c>
      <c r="C310" s="14"/>
      <c r="D310" s="28"/>
      <c r="F310" s="8"/>
      <c r="G310" s="11" t="s">
        <v>302</v>
      </c>
    </row>
    <row r="311" spans="1:7" x14ac:dyDescent="0.25">
      <c r="A311" s="18"/>
      <c r="B311" s="13" t="s">
        <v>184</v>
      </c>
      <c r="C311" s="14" t="str">
        <f t="shared" si="5"/>
        <v>1357C</v>
      </c>
      <c r="D311" s="28"/>
      <c r="F311" s="8">
        <v>1357</v>
      </c>
      <c r="G311" s="11" t="s">
        <v>302</v>
      </c>
    </row>
    <row r="312" spans="1:7" x14ac:dyDescent="0.25">
      <c r="A312" s="18"/>
      <c r="B312" s="13" t="s">
        <v>185</v>
      </c>
      <c r="C312" s="14" t="str">
        <f t="shared" si="5"/>
        <v>1354C</v>
      </c>
      <c r="D312" s="28"/>
      <c r="F312" s="8">
        <v>1354</v>
      </c>
      <c r="G312" s="11" t="s">
        <v>302</v>
      </c>
    </row>
    <row r="313" spans="1:7" x14ac:dyDescent="0.25">
      <c r="A313" s="18"/>
      <c r="B313" s="13" t="s">
        <v>37</v>
      </c>
      <c r="C313" s="14" t="str">
        <f t="shared" si="5"/>
        <v>1358C</v>
      </c>
      <c r="D313" s="28"/>
      <c r="F313" s="8">
        <v>1358</v>
      </c>
      <c r="G313" s="11" t="s">
        <v>302</v>
      </c>
    </row>
    <row r="314" spans="1:7" x14ac:dyDescent="0.25">
      <c r="A314" s="18"/>
      <c r="B314" s="21" t="s">
        <v>495</v>
      </c>
      <c r="C314" s="14" t="str">
        <f t="shared" si="5"/>
        <v>1363C</v>
      </c>
      <c r="D314" s="28">
        <f>SUM(D311:D313)</f>
        <v>0</v>
      </c>
      <c r="F314" s="8">
        <v>1363</v>
      </c>
      <c r="G314" s="11" t="s">
        <v>302</v>
      </c>
    </row>
    <row r="315" spans="1:7" x14ac:dyDescent="0.25">
      <c r="A315" s="18" t="s">
        <v>13</v>
      </c>
      <c r="B315" s="21" t="s">
        <v>186</v>
      </c>
      <c r="C315" s="14"/>
      <c r="D315" s="28"/>
      <c r="F315" s="8"/>
      <c r="G315" s="11" t="s">
        <v>302</v>
      </c>
    </row>
    <row r="316" spans="1:7" x14ac:dyDescent="0.25">
      <c r="A316" s="18"/>
      <c r="B316" s="13" t="s">
        <v>160</v>
      </c>
      <c r="C316" s="14" t="str">
        <f t="shared" si="5"/>
        <v>1371C</v>
      </c>
      <c r="D316" s="28"/>
      <c r="F316" s="8">
        <v>1371</v>
      </c>
      <c r="G316" s="11" t="s">
        <v>302</v>
      </c>
    </row>
    <row r="317" spans="1:7" x14ac:dyDescent="0.25">
      <c r="A317" s="18"/>
      <c r="B317" s="13" t="s">
        <v>161</v>
      </c>
      <c r="C317" s="14" t="str">
        <f t="shared" si="5"/>
        <v>1374C</v>
      </c>
      <c r="D317" s="28"/>
      <c r="F317" s="8">
        <v>1374</v>
      </c>
      <c r="G317" s="11" t="s">
        <v>302</v>
      </c>
    </row>
    <row r="318" spans="1:7" x14ac:dyDescent="0.25">
      <c r="A318" s="18"/>
      <c r="B318" s="21" t="s">
        <v>255</v>
      </c>
      <c r="C318" s="14" t="str">
        <f t="shared" si="5"/>
        <v>1262C</v>
      </c>
      <c r="D318" s="28">
        <f>D316+D317</f>
        <v>0</v>
      </c>
      <c r="F318" s="8">
        <v>1262</v>
      </c>
      <c r="G318" s="11" t="s">
        <v>302</v>
      </c>
    </row>
    <row r="319" spans="1:7" x14ac:dyDescent="0.25">
      <c r="A319" s="18" t="s">
        <v>16</v>
      </c>
      <c r="B319" s="21" t="s">
        <v>187</v>
      </c>
      <c r="C319" s="14" t="str">
        <f t="shared" si="5"/>
        <v>1365C</v>
      </c>
      <c r="D319" s="28"/>
      <c r="F319" s="8">
        <v>1365</v>
      </c>
      <c r="G319" s="11" t="s">
        <v>302</v>
      </c>
    </row>
    <row r="320" spans="1:7" x14ac:dyDescent="0.25">
      <c r="A320" s="18"/>
      <c r="B320" s="21" t="s">
        <v>256</v>
      </c>
      <c r="C320" s="14" t="str">
        <f t="shared" si="5"/>
        <v>1265C</v>
      </c>
      <c r="D320" s="28">
        <f>D319+D318+D314+D309</f>
        <v>0</v>
      </c>
      <c r="F320" s="8">
        <v>1265</v>
      </c>
      <c r="G320" s="11" t="s">
        <v>302</v>
      </c>
    </row>
    <row r="321" spans="1:7" x14ac:dyDescent="0.25">
      <c r="A321" s="18">
        <v>3</v>
      </c>
      <c r="B321" s="34" t="s">
        <v>269</v>
      </c>
      <c r="C321" s="14" t="str">
        <f t="shared" si="5"/>
        <v>3652C</v>
      </c>
      <c r="D321" s="28"/>
      <c r="F321" s="8">
        <v>3652</v>
      </c>
      <c r="G321" s="11" t="s">
        <v>302</v>
      </c>
    </row>
    <row r="322" spans="1:7" ht="33" x14ac:dyDescent="0.25">
      <c r="A322" s="18"/>
      <c r="B322" s="21" t="s">
        <v>272</v>
      </c>
      <c r="C322" s="14" t="str">
        <f t="shared" si="5"/>
        <v>1100C</v>
      </c>
      <c r="D322" s="28">
        <f>D169+D210++D211+D261+D320+D321</f>
        <v>0</v>
      </c>
      <c r="F322" s="8">
        <v>1100</v>
      </c>
      <c r="G322" s="11" t="s">
        <v>302</v>
      </c>
    </row>
  </sheetData>
  <mergeCells count="3">
    <mergeCell ref="A4:D4"/>
    <mergeCell ref="A1:D1"/>
    <mergeCell ref="A2:D2"/>
  </mergeCells>
  <pageMargins left="0.7" right="0.7" top="0.75" bottom="0.75" header="0.3" footer="0.3"/>
  <pageSetup scale="71" fitToHeight="0" orientation="portrait" r:id="rId1"/>
  <rowBreaks count="8" manualBreakCount="8">
    <brk id="51" max="3" man="1"/>
    <brk id="88" max="3" man="1"/>
    <brk id="125" max="3" man="1"/>
    <brk id="155" max="3" man="1"/>
    <brk id="196" max="4" man="1"/>
    <brk id="211" max="4" man="1"/>
    <brk id="261" max="4" man="1"/>
    <brk id="300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191FD-D3EC-407F-8C49-34061963DEF1}">
  <sheetPr>
    <pageSetUpPr fitToPage="1"/>
  </sheetPr>
  <dimension ref="A1:E75"/>
  <sheetViews>
    <sheetView view="pageBreakPreview" zoomScale="70" zoomScaleNormal="100" zoomScaleSheetLayoutView="70" workbookViewId="0">
      <selection activeCell="D3" sqref="D1:D1048576"/>
    </sheetView>
  </sheetViews>
  <sheetFormatPr defaultColWidth="9.140625" defaultRowHeight="16.5" x14ac:dyDescent="0.25"/>
  <cols>
    <col min="1" max="1" width="9.85546875" style="26" customWidth="1"/>
    <col min="2" max="2" width="69.5703125" style="19" customWidth="1"/>
    <col min="3" max="3" width="13.42578125" style="10" customWidth="1"/>
    <col min="4" max="4" width="18.28515625" style="12" customWidth="1"/>
    <col min="5" max="5" width="9.140625" customWidth="1"/>
    <col min="6" max="16384" width="9.140625" style="11"/>
  </cols>
  <sheetData>
    <row r="1" spans="1:4" x14ac:dyDescent="0.25">
      <c r="A1" s="66" t="s">
        <v>231</v>
      </c>
      <c r="B1" s="66"/>
      <c r="C1" s="66"/>
      <c r="D1" s="66"/>
    </row>
    <row r="2" spans="1:4" x14ac:dyDescent="0.25">
      <c r="A2" s="67" t="s">
        <v>501</v>
      </c>
      <c r="B2" s="67"/>
      <c r="C2" s="67"/>
      <c r="D2" s="67"/>
    </row>
    <row r="3" spans="1:4" ht="99" x14ac:dyDescent="0.25">
      <c r="A3" s="1" t="s">
        <v>220</v>
      </c>
      <c r="B3" s="1" t="s">
        <v>213</v>
      </c>
      <c r="C3" s="6" t="s">
        <v>214</v>
      </c>
      <c r="D3" s="3" t="s">
        <v>478</v>
      </c>
    </row>
    <row r="4" spans="1:4" x14ac:dyDescent="0.25">
      <c r="A4" s="67" t="s">
        <v>264</v>
      </c>
      <c r="B4" s="67"/>
      <c r="C4" s="67"/>
      <c r="D4" s="67"/>
    </row>
    <row r="5" spans="1:4" x14ac:dyDescent="0.25">
      <c r="A5" s="7">
        <v>1</v>
      </c>
      <c r="B5" s="20" t="s">
        <v>188</v>
      </c>
      <c r="C5" s="8"/>
      <c r="D5" s="4"/>
    </row>
    <row r="6" spans="1:4" x14ac:dyDescent="0.25">
      <c r="A6" s="7"/>
      <c r="B6" s="2" t="s">
        <v>189</v>
      </c>
      <c r="C6" s="8" t="s">
        <v>503</v>
      </c>
      <c r="D6" s="4"/>
    </row>
    <row r="7" spans="1:4" x14ac:dyDescent="0.25">
      <c r="A7" s="7"/>
      <c r="B7" s="2" t="s">
        <v>190</v>
      </c>
      <c r="C7" s="8" t="s">
        <v>504</v>
      </c>
      <c r="D7" s="4"/>
    </row>
    <row r="8" spans="1:4" ht="33" x14ac:dyDescent="0.25">
      <c r="A8" s="7"/>
      <c r="B8" s="2" t="s">
        <v>191</v>
      </c>
      <c r="C8" s="8" t="s">
        <v>505</v>
      </c>
      <c r="D8" s="4"/>
    </row>
    <row r="9" spans="1:4" x14ac:dyDescent="0.25">
      <c r="A9" s="7"/>
      <c r="B9" s="20" t="s">
        <v>246</v>
      </c>
      <c r="C9" s="8" t="s">
        <v>506</v>
      </c>
      <c r="D9" s="4">
        <f>SUM(D6:D8)</f>
        <v>0</v>
      </c>
    </row>
    <row r="10" spans="1:4" x14ac:dyDescent="0.25">
      <c r="A10" s="7"/>
      <c r="B10" s="20" t="s">
        <v>192</v>
      </c>
      <c r="C10" s="8" t="s">
        <v>507</v>
      </c>
      <c r="D10" s="4"/>
    </row>
    <row r="11" spans="1:4" x14ac:dyDescent="0.25">
      <c r="A11" s="7"/>
      <c r="B11" s="21" t="s">
        <v>380</v>
      </c>
      <c r="C11" s="17" t="s">
        <v>508</v>
      </c>
      <c r="D11" s="4">
        <f>D9+D10</f>
        <v>0</v>
      </c>
    </row>
    <row r="12" spans="1:4" x14ac:dyDescent="0.25">
      <c r="A12" s="7">
        <v>2</v>
      </c>
      <c r="B12" s="20" t="s">
        <v>193</v>
      </c>
      <c r="C12" s="8"/>
      <c r="D12" s="4"/>
    </row>
    <row r="13" spans="1:4" x14ac:dyDescent="0.25">
      <c r="A13" s="7"/>
      <c r="B13" s="2" t="s">
        <v>194</v>
      </c>
      <c r="C13" s="8" t="s">
        <v>509</v>
      </c>
      <c r="D13" s="4"/>
    </row>
    <row r="14" spans="1:4" x14ac:dyDescent="0.25">
      <c r="A14" s="7"/>
      <c r="B14" s="2" t="s">
        <v>195</v>
      </c>
      <c r="C14" s="8" t="s">
        <v>510</v>
      </c>
      <c r="D14" s="4"/>
    </row>
    <row r="15" spans="1:4" ht="33" x14ac:dyDescent="0.25">
      <c r="A15" s="7"/>
      <c r="B15" s="2" t="s">
        <v>196</v>
      </c>
      <c r="C15" s="8" t="s">
        <v>511</v>
      </c>
      <c r="D15" s="4"/>
    </row>
    <row r="16" spans="1:4" x14ac:dyDescent="0.25">
      <c r="A16" s="7"/>
      <c r="B16" s="2" t="s">
        <v>197</v>
      </c>
      <c r="C16" s="8" t="s">
        <v>512</v>
      </c>
      <c r="D16" s="4"/>
    </row>
    <row r="17" spans="1:4" x14ac:dyDescent="0.25">
      <c r="A17" s="7"/>
      <c r="B17" s="2" t="s">
        <v>249</v>
      </c>
      <c r="C17" s="8" t="s">
        <v>513</v>
      </c>
      <c r="D17" s="4"/>
    </row>
    <row r="18" spans="1:4" x14ac:dyDescent="0.25">
      <c r="A18" s="7"/>
      <c r="B18" s="2" t="s">
        <v>250</v>
      </c>
      <c r="C18" s="8" t="s">
        <v>514</v>
      </c>
      <c r="D18" s="4"/>
    </row>
    <row r="19" spans="1:4" x14ac:dyDescent="0.25">
      <c r="A19" s="7"/>
      <c r="B19" s="2" t="s">
        <v>251</v>
      </c>
      <c r="C19" s="8" t="s">
        <v>515</v>
      </c>
      <c r="D19" s="4"/>
    </row>
    <row r="20" spans="1:4" ht="66" x14ac:dyDescent="0.25">
      <c r="A20" s="7"/>
      <c r="B20" s="2" t="s">
        <v>252</v>
      </c>
      <c r="C20" s="8" t="s">
        <v>516</v>
      </c>
      <c r="D20" s="4"/>
    </row>
    <row r="21" spans="1:4" x14ac:dyDescent="0.25">
      <c r="A21" s="7"/>
      <c r="B21" s="2" t="s">
        <v>253</v>
      </c>
      <c r="C21" s="8" t="s">
        <v>517</v>
      </c>
      <c r="D21" s="4"/>
    </row>
    <row r="22" spans="1:4" x14ac:dyDescent="0.25">
      <c r="A22" s="7"/>
      <c r="B22" s="2" t="s">
        <v>254</v>
      </c>
      <c r="C22" s="8" t="s">
        <v>518</v>
      </c>
      <c r="D22" s="4"/>
    </row>
    <row r="23" spans="1:4" x14ac:dyDescent="0.25">
      <c r="A23" s="7"/>
      <c r="B23" s="2" t="s">
        <v>320</v>
      </c>
      <c r="C23" s="8" t="s">
        <v>519</v>
      </c>
      <c r="D23" s="4"/>
    </row>
    <row r="24" spans="1:4" x14ac:dyDescent="0.25">
      <c r="A24" s="7"/>
      <c r="B24" s="13" t="s">
        <v>304</v>
      </c>
      <c r="C24" s="17" t="s">
        <v>433</v>
      </c>
      <c r="D24" s="4"/>
    </row>
    <row r="25" spans="1:4" ht="33" x14ac:dyDescent="0.25">
      <c r="A25" s="7"/>
      <c r="B25" s="21" t="s">
        <v>357</v>
      </c>
      <c r="C25" s="17" t="s">
        <v>520</v>
      </c>
      <c r="D25" s="5">
        <f>SUM(D13:D23)</f>
        <v>0</v>
      </c>
    </row>
    <row r="26" spans="1:4" ht="33" x14ac:dyDescent="0.25">
      <c r="A26" s="1">
        <v>3</v>
      </c>
      <c r="B26" s="21" t="s">
        <v>265</v>
      </c>
      <c r="C26" s="17" t="s">
        <v>521</v>
      </c>
      <c r="D26" s="4">
        <f>D11-D25</f>
        <v>0</v>
      </c>
    </row>
    <row r="27" spans="1:4" x14ac:dyDescent="0.25">
      <c r="A27" s="7">
        <v>4</v>
      </c>
      <c r="B27" s="22" t="s">
        <v>198</v>
      </c>
      <c r="C27" s="17" t="s">
        <v>522</v>
      </c>
      <c r="D27" s="4"/>
    </row>
    <row r="28" spans="1:4" x14ac:dyDescent="0.25">
      <c r="A28" s="7">
        <v>5</v>
      </c>
      <c r="B28" s="22" t="s">
        <v>199</v>
      </c>
      <c r="C28" s="17" t="s">
        <v>523</v>
      </c>
      <c r="D28" s="4"/>
    </row>
    <row r="29" spans="1:4" ht="49.5" x14ac:dyDescent="0.25">
      <c r="A29" s="7">
        <v>6</v>
      </c>
      <c r="B29" s="22" t="s">
        <v>277</v>
      </c>
      <c r="C29" s="17" t="s">
        <v>358</v>
      </c>
      <c r="D29" s="4">
        <f>D26-D27-D28</f>
        <v>0</v>
      </c>
    </row>
    <row r="30" spans="1:4" x14ac:dyDescent="0.25">
      <c r="A30" s="7">
        <v>7</v>
      </c>
      <c r="B30" s="22" t="s">
        <v>274</v>
      </c>
      <c r="C30" s="17" t="s">
        <v>359</v>
      </c>
      <c r="D30" s="4"/>
    </row>
    <row r="31" spans="1:4" ht="33" x14ac:dyDescent="0.25">
      <c r="A31" s="7">
        <v>8</v>
      </c>
      <c r="B31" s="20" t="s">
        <v>360</v>
      </c>
      <c r="C31" s="8" t="s">
        <v>524</v>
      </c>
      <c r="D31" s="4">
        <f>+D29-D30</f>
        <v>0</v>
      </c>
    </row>
    <row r="32" spans="1:4" x14ac:dyDescent="0.25">
      <c r="A32" s="1">
        <v>9</v>
      </c>
      <c r="B32" s="23" t="s">
        <v>200</v>
      </c>
      <c r="C32" s="8"/>
      <c r="D32" s="4"/>
    </row>
    <row r="33" spans="1:4" x14ac:dyDescent="0.25">
      <c r="A33" s="7"/>
      <c r="B33" s="24" t="s">
        <v>479</v>
      </c>
      <c r="C33" s="8" t="s">
        <v>525</v>
      </c>
      <c r="D33" s="4"/>
    </row>
    <row r="34" spans="1:4" x14ac:dyDescent="0.25">
      <c r="A34" s="7"/>
      <c r="B34" s="24" t="s">
        <v>480</v>
      </c>
      <c r="C34" s="8" t="s">
        <v>526</v>
      </c>
      <c r="D34" s="4"/>
    </row>
    <row r="35" spans="1:4" x14ac:dyDescent="0.25">
      <c r="A35" s="7"/>
      <c r="B35" s="24" t="s">
        <v>481</v>
      </c>
      <c r="C35" s="8" t="s">
        <v>527</v>
      </c>
      <c r="D35" s="4"/>
    </row>
    <row r="36" spans="1:4" x14ac:dyDescent="0.25">
      <c r="A36" s="7"/>
      <c r="B36" s="24" t="s">
        <v>482</v>
      </c>
      <c r="C36" s="8" t="s">
        <v>528</v>
      </c>
      <c r="D36" s="4"/>
    </row>
    <row r="37" spans="1:4" x14ac:dyDescent="0.25">
      <c r="A37" s="7"/>
      <c r="B37" s="24" t="s">
        <v>483</v>
      </c>
      <c r="C37" s="8" t="s">
        <v>529</v>
      </c>
      <c r="D37" s="4"/>
    </row>
    <row r="38" spans="1:4" x14ac:dyDescent="0.25">
      <c r="A38" s="7"/>
      <c r="B38" s="2" t="s">
        <v>484</v>
      </c>
      <c r="C38" s="8" t="s">
        <v>530</v>
      </c>
      <c r="D38" s="4"/>
    </row>
    <row r="39" spans="1:4" x14ac:dyDescent="0.25">
      <c r="A39" s="7"/>
      <c r="B39" s="2" t="s">
        <v>485</v>
      </c>
      <c r="C39" s="8" t="s">
        <v>531</v>
      </c>
      <c r="D39" s="4"/>
    </row>
    <row r="40" spans="1:4" x14ac:dyDescent="0.25">
      <c r="A40" s="7"/>
      <c r="B40" s="2" t="s">
        <v>486</v>
      </c>
      <c r="C40" s="8" t="s">
        <v>532</v>
      </c>
      <c r="D40" s="4"/>
    </row>
    <row r="41" spans="1:4" x14ac:dyDescent="0.25">
      <c r="A41" s="7"/>
      <c r="B41" s="24" t="s">
        <v>487</v>
      </c>
      <c r="C41" s="8" t="s">
        <v>533</v>
      </c>
      <c r="D41" s="4"/>
    </row>
    <row r="42" spans="1:4" x14ac:dyDescent="0.25">
      <c r="A42" s="7"/>
      <c r="B42" s="24" t="s">
        <v>488</v>
      </c>
      <c r="C42" s="8" t="s">
        <v>534</v>
      </c>
      <c r="D42" s="4"/>
    </row>
    <row r="43" spans="1:4" x14ac:dyDescent="0.25">
      <c r="A43" s="7"/>
      <c r="B43" s="23" t="s">
        <v>201</v>
      </c>
      <c r="C43" s="8" t="s">
        <v>535</v>
      </c>
      <c r="D43" s="4">
        <f>SUM(D33:D41)-D42</f>
        <v>0</v>
      </c>
    </row>
    <row r="44" spans="1:4" ht="33" x14ac:dyDescent="0.25">
      <c r="A44" s="1">
        <v>10</v>
      </c>
      <c r="B44" s="23" t="s">
        <v>278</v>
      </c>
      <c r="C44" s="8" t="s">
        <v>536</v>
      </c>
      <c r="D44" s="4">
        <f>D31-D43</f>
        <v>0</v>
      </c>
    </row>
    <row r="45" spans="1:4" ht="33" x14ac:dyDescent="0.25">
      <c r="A45" s="1"/>
      <c r="B45" s="23" t="s">
        <v>273</v>
      </c>
      <c r="C45" s="8" t="s">
        <v>537</v>
      </c>
      <c r="D45" s="4"/>
    </row>
    <row r="46" spans="1:4" x14ac:dyDescent="0.25">
      <c r="A46" s="1"/>
      <c r="B46" s="23" t="s">
        <v>279</v>
      </c>
      <c r="C46" s="8" t="s">
        <v>538</v>
      </c>
      <c r="D46" s="4">
        <f>+D44+D45</f>
        <v>0</v>
      </c>
    </row>
    <row r="47" spans="1:4" x14ac:dyDescent="0.25">
      <c r="A47" s="1">
        <v>11</v>
      </c>
      <c r="B47" s="23" t="s">
        <v>202</v>
      </c>
      <c r="C47" s="8" t="s">
        <v>539</v>
      </c>
      <c r="D47" s="4"/>
    </row>
    <row r="48" spans="1:4" x14ac:dyDescent="0.25">
      <c r="A48" s="1">
        <v>12</v>
      </c>
      <c r="B48" s="23" t="s">
        <v>268</v>
      </c>
      <c r="C48" s="8" t="s">
        <v>540</v>
      </c>
      <c r="D48" s="4">
        <f>+D46-D47</f>
        <v>0</v>
      </c>
    </row>
    <row r="49" spans="1:4" x14ac:dyDescent="0.25">
      <c r="A49" s="1">
        <v>13</v>
      </c>
      <c r="B49" s="23" t="s">
        <v>203</v>
      </c>
      <c r="C49" s="8"/>
      <c r="D49" s="4"/>
    </row>
    <row r="50" spans="1:4" x14ac:dyDescent="0.25">
      <c r="A50" s="7"/>
      <c r="B50" s="24" t="s">
        <v>489</v>
      </c>
      <c r="C50" s="8" t="s">
        <v>541</v>
      </c>
      <c r="D50" s="4"/>
    </row>
    <row r="51" spans="1:4" x14ac:dyDescent="0.25">
      <c r="A51" s="7"/>
      <c r="B51" s="24" t="s">
        <v>204</v>
      </c>
      <c r="C51" s="8" t="s">
        <v>542</v>
      </c>
      <c r="D51" s="4"/>
    </row>
    <row r="52" spans="1:4" x14ac:dyDescent="0.25">
      <c r="A52" s="7"/>
      <c r="B52" s="24" t="s">
        <v>560</v>
      </c>
      <c r="C52" s="8" t="s">
        <v>543</v>
      </c>
      <c r="D52" s="4"/>
    </row>
    <row r="53" spans="1:4" x14ac:dyDescent="0.25">
      <c r="A53" s="7"/>
      <c r="B53" s="23" t="s">
        <v>280</v>
      </c>
      <c r="C53" s="8" t="s">
        <v>544</v>
      </c>
      <c r="D53" s="4">
        <f>+D50-D51+D52</f>
        <v>0</v>
      </c>
    </row>
    <row r="54" spans="1:4" x14ac:dyDescent="0.25">
      <c r="A54" s="7"/>
      <c r="B54" s="24" t="s">
        <v>559</v>
      </c>
      <c r="C54" s="8" t="s">
        <v>545</v>
      </c>
      <c r="D54" s="4"/>
    </row>
    <row r="55" spans="1:4" x14ac:dyDescent="0.25">
      <c r="A55" s="7"/>
      <c r="B55" s="23" t="s">
        <v>205</v>
      </c>
      <c r="C55" s="8" t="s">
        <v>546</v>
      </c>
      <c r="D55" s="4">
        <f>D53+D54</f>
        <v>0</v>
      </c>
    </row>
    <row r="56" spans="1:4" x14ac:dyDescent="0.25">
      <c r="A56" s="7">
        <v>14</v>
      </c>
      <c r="B56" s="23" t="s">
        <v>206</v>
      </c>
      <c r="C56" s="8" t="s">
        <v>547</v>
      </c>
      <c r="D56" s="4">
        <f>D48-D55</f>
        <v>0</v>
      </c>
    </row>
    <row r="57" spans="1:4" x14ac:dyDescent="0.25">
      <c r="A57" s="7">
        <v>15</v>
      </c>
      <c r="B57" s="23" t="s">
        <v>207</v>
      </c>
      <c r="C57" s="8" t="s">
        <v>548</v>
      </c>
      <c r="D57" s="4"/>
    </row>
    <row r="58" spans="1:4" x14ac:dyDescent="0.25">
      <c r="A58" s="7">
        <v>16</v>
      </c>
      <c r="B58" s="24" t="s">
        <v>208</v>
      </c>
      <c r="C58" s="8" t="s">
        <v>549</v>
      </c>
      <c r="D58" s="4"/>
    </row>
    <row r="59" spans="1:4" ht="33" x14ac:dyDescent="0.25">
      <c r="A59" s="7">
        <v>17</v>
      </c>
      <c r="B59" s="23" t="s">
        <v>209</v>
      </c>
      <c r="C59" s="8" t="s">
        <v>550</v>
      </c>
      <c r="D59" s="4">
        <f>D57-D58</f>
        <v>0</v>
      </c>
    </row>
    <row r="60" spans="1:4" ht="33" x14ac:dyDescent="0.25">
      <c r="A60" s="7">
        <v>18</v>
      </c>
      <c r="B60" s="23" t="s">
        <v>210</v>
      </c>
      <c r="C60" s="8" t="s">
        <v>551</v>
      </c>
      <c r="D60" s="4">
        <f>D56+D59</f>
        <v>0</v>
      </c>
    </row>
    <row r="61" spans="1:4" x14ac:dyDescent="0.25">
      <c r="A61" s="7"/>
      <c r="B61" s="22" t="s">
        <v>283</v>
      </c>
      <c r="C61" s="17"/>
      <c r="D61" s="4"/>
    </row>
    <row r="62" spans="1:4" x14ac:dyDescent="0.25">
      <c r="A62" s="7"/>
      <c r="B62" s="25" t="s">
        <v>281</v>
      </c>
      <c r="C62" s="17" t="s">
        <v>361</v>
      </c>
      <c r="D62" s="4"/>
    </row>
    <row r="63" spans="1:4" x14ac:dyDescent="0.25">
      <c r="A63" s="7"/>
      <c r="B63" s="25" t="s">
        <v>282</v>
      </c>
      <c r="C63" s="17" t="s">
        <v>362</v>
      </c>
      <c r="D63" s="4"/>
    </row>
    <row r="64" spans="1:4" x14ac:dyDescent="0.25">
      <c r="A64" s="7">
        <v>19</v>
      </c>
      <c r="B64" s="22" t="s">
        <v>211</v>
      </c>
      <c r="C64" s="17"/>
      <c r="D64" s="4"/>
    </row>
    <row r="65" spans="1:4" x14ac:dyDescent="0.25">
      <c r="A65" s="7"/>
      <c r="B65" s="25" t="s">
        <v>284</v>
      </c>
      <c r="C65" s="17" t="s">
        <v>552</v>
      </c>
      <c r="D65" s="4"/>
    </row>
    <row r="66" spans="1:4" ht="33" x14ac:dyDescent="0.25">
      <c r="A66" s="7"/>
      <c r="B66" s="25" t="s">
        <v>285</v>
      </c>
      <c r="C66" s="17" t="s">
        <v>553</v>
      </c>
      <c r="D66" s="4"/>
    </row>
    <row r="67" spans="1:4" x14ac:dyDescent="0.25">
      <c r="A67" s="7"/>
      <c r="B67" s="25" t="s">
        <v>286</v>
      </c>
      <c r="C67" s="17" t="s">
        <v>554</v>
      </c>
      <c r="D67" s="4"/>
    </row>
    <row r="68" spans="1:4" ht="33" x14ac:dyDescent="0.25">
      <c r="A68" s="7"/>
      <c r="B68" s="25" t="s">
        <v>287</v>
      </c>
      <c r="C68" s="17" t="s">
        <v>555</v>
      </c>
      <c r="D68" s="4"/>
    </row>
    <row r="69" spans="1:4" ht="49.5" x14ac:dyDescent="0.25">
      <c r="A69" s="7">
        <v>20</v>
      </c>
      <c r="B69" s="22" t="s">
        <v>229</v>
      </c>
      <c r="C69" s="17" t="s">
        <v>556</v>
      </c>
      <c r="D69" s="4">
        <f>SUM(D65:D68)+D60</f>
        <v>0</v>
      </c>
    </row>
    <row r="70" spans="1:4" ht="49.5" x14ac:dyDescent="0.25">
      <c r="A70" s="7"/>
      <c r="B70" s="22" t="s">
        <v>288</v>
      </c>
      <c r="C70" s="17"/>
      <c r="D70" s="4"/>
    </row>
    <row r="71" spans="1:4" x14ac:dyDescent="0.25">
      <c r="A71" s="7"/>
      <c r="B71" s="25" t="s">
        <v>291</v>
      </c>
      <c r="C71" s="17" t="s">
        <v>363</v>
      </c>
      <c r="D71" s="4"/>
    </row>
    <row r="72" spans="1:4" x14ac:dyDescent="0.25">
      <c r="A72" s="7"/>
      <c r="B72" s="25" t="s">
        <v>292</v>
      </c>
      <c r="C72" s="17" t="s">
        <v>364</v>
      </c>
      <c r="D72" s="4"/>
    </row>
    <row r="73" spans="1:4" x14ac:dyDescent="0.25">
      <c r="A73" s="7">
        <v>21</v>
      </c>
      <c r="B73" s="23" t="s">
        <v>212</v>
      </c>
      <c r="C73" s="8"/>
      <c r="D73" s="4"/>
    </row>
    <row r="74" spans="1:4" x14ac:dyDescent="0.25">
      <c r="A74" s="7"/>
      <c r="B74" s="24" t="s">
        <v>289</v>
      </c>
      <c r="C74" s="8" t="s">
        <v>557</v>
      </c>
      <c r="D74" s="4"/>
    </row>
    <row r="75" spans="1:4" x14ac:dyDescent="0.25">
      <c r="A75" s="7"/>
      <c r="B75" s="24" t="s">
        <v>290</v>
      </c>
      <c r="C75" s="8" t="s">
        <v>558</v>
      </c>
      <c r="D75" s="4"/>
    </row>
  </sheetData>
  <mergeCells count="3">
    <mergeCell ref="A1:D1"/>
    <mergeCell ref="A2:D2"/>
    <mergeCell ref="A4:D4"/>
  </mergeCells>
  <pageMargins left="0.7" right="0.7" top="0.75" bottom="0.75" header="0.3" footer="0.3"/>
  <pageSetup scale="81" fitToHeight="0" orientation="portrait" r:id="rId1"/>
  <rowBreaks count="2" manualBreakCount="2">
    <brk id="26" max="4" man="1"/>
    <brk id="48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24A6B-D1C0-414C-B6A4-2CA6730C20DA}">
  <sheetPr codeName="Sheet9">
    <pageSetUpPr fitToPage="1"/>
  </sheetPr>
  <dimension ref="A1:D86"/>
  <sheetViews>
    <sheetView view="pageBreakPreview" topLeftCell="A10" zoomScale="60" zoomScaleNormal="100" workbookViewId="0">
      <selection sqref="A1:D1"/>
    </sheetView>
  </sheetViews>
  <sheetFormatPr defaultRowHeight="15" x14ac:dyDescent="0.25"/>
  <cols>
    <col min="1" max="1" width="6" style="16" customWidth="1"/>
    <col min="2" max="2" width="64.85546875" style="15" customWidth="1"/>
    <col min="3" max="3" width="16.28515625" style="16" customWidth="1"/>
    <col min="4" max="4" width="25.5703125" style="15" customWidth="1"/>
  </cols>
  <sheetData>
    <row r="1" spans="1:4" ht="20.25" x14ac:dyDescent="0.25">
      <c r="A1" s="68" t="s">
        <v>231</v>
      </c>
      <c r="B1" s="68"/>
      <c r="C1" s="68"/>
      <c r="D1" s="68"/>
    </row>
    <row r="2" spans="1:4" ht="20.25" x14ac:dyDescent="0.25">
      <c r="A2" s="68" t="s">
        <v>561</v>
      </c>
      <c r="B2" s="68"/>
      <c r="C2" s="68"/>
      <c r="D2" s="68"/>
    </row>
    <row r="3" spans="1:4" ht="15" customHeight="1" x14ac:dyDescent="0.25">
      <c r="A3" s="70" t="s">
        <v>319</v>
      </c>
      <c r="B3" s="70"/>
      <c r="C3" s="70"/>
      <c r="D3" s="70"/>
    </row>
    <row r="4" spans="1:4" ht="112.5" customHeight="1" x14ac:dyDescent="0.25">
      <c r="A4" s="6" t="s">
        <v>305</v>
      </c>
      <c r="B4" s="36" t="s">
        <v>213</v>
      </c>
      <c r="C4" s="6" t="s">
        <v>214</v>
      </c>
      <c r="D4" s="3" t="s">
        <v>478</v>
      </c>
    </row>
    <row r="5" spans="1:4" x14ac:dyDescent="0.25">
      <c r="A5" s="38">
        <v>1</v>
      </c>
      <c r="B5" s="37" t="s">
        <v>500</v>
      </c>
      <c r="C5" s="38"/>
      <c r="D5" s="37"/>
    </row>
    <row r="6" spans="1:4" x14ac:dyDescent="0.25">
      <c r="A6" s="40"/>
      <c r="B6" s="39" t="s">
        <v>306</v>
      </c>
      <c r="C6" s="40" t="s">
        <v>321</v>
      </c>
      <c r="D6" s="39"/>
    </row>
    <row r="7" spans="1:4" x14ac:dyDescent="0.25">
      <c r="A7" s="40"/>
      <c r="B7" s="39" t="s">
        <v>307</v>
      </c>
      <c r="C7" s="40" t="s">
        <v>322</v>
      </c>
      <c r="D7" s="39"/>
    </row>
    <row r="8" spans="1:4" x14ac:dyDescent="0.25">
      <c r="A8" s="40"/>
      <c r="B8" s="39" t="s">
        <v>308</v>
      </c>
      <c r="C8" s="40" t="s">
        <v>323</v>
      </c>
      <c r="D8" s="39"/>
    </row>
    <row r="9" spans="1:4" x14ac:dyDescent="0.25">
      <c r="A9" s="40"/>
      <c r="B9" s="39" t="s">
        <v>309</v>
      </c>
      <c r="C9" s="40" t="s">
        <v>324</v>
      </c>
      <c r="D9" s="39"/>
    </row>
    <row r="10" spans="1:4" x14ac:dyDescent="0.25">
      <c r="A10" s="40"/>
      <c r="B10" s="39" t="s">
        <v>310</v>
      </c>
      <c r="C10" s="40" t="s">
        <v>325</v>
      </c>
      <c r="D10" s="39"/>
    </row>
    <row r="11" spans="1:4" x14ac:dyDescent="0.25">
      <c r="A11" s="40"/>
      <c r="B11" s="39" t="s">
        <v>311</v>
      </c>
      <c r="C11" s="40" t="s">
        <v>326</v>
      </c>
      <c r="D11" s="39"/>
    </row>
    <row r="12" spans="1:4" x14ac:dyDescent="0.25">
      <c r="A12" s="40"/>
      <c r="B12" s="39" t="s">
        <v>327</v>
      </c>
      <c r="C12" s="40" t="s">
        <v>328</v>
      </c>
      <c r="D12" s="39"/>
    </row>
    <row r="13" spans="1:4" x14ac:dyDescent="0.25">
      <c r="A13" s="40"/>
      <c r="B13" s="39" t="s">
        <v>437</v>
      </c>
      <c r="C13" s="40" t="s">
        <v>470</v>
      </c>
      <c r="D13" s="39"/>
    </row>
    <row r="14" spans="1:4" x14ac:dyDescent="0.25">
      <c r="A14" s="40"/>
      <c r="B14" s="39"/>
      <c r="C14" s="40"/>
      <c r="D14" s="39"/>
    </row>
    <row r="15" spans="1:4" x14ac:dyDescent="0.25">
      <c r="A15" s="38">
        <v>2</v>
      </c>
      <c r="B15" s="37" t="s">
        <v>312</v>
      </c>
      <c r="C15" s="40"/>
      <c r="D15" s="39"/>
    </row>
    <row r="16" spans="1:4" x14ac:dyDescent="0.25">
      <c r="A16" s="40"/>
      <c r="B16" s="39" t="s">
        <v>438</v>
      </c>
      <c r="C16" s="40" t="s">
        <v>329</v>
      </c>
      <c r="D16" s="39"/>
    </row>
    <row r="17" spans="1:4" x14ac:dyDescent="0.25">
      <c r="A17" s="40"/>
      <c r="B17" s="39" t="s">
        <v>439</v>
      </c>
      <c r="C17" s="40" t="s">
        <v>330</v>
      </c>
      <c r="D17" s="39"/>
    </row>
    <row r="18" spans="1:4" x14ac:dyDescent="0.25">
      <c r="A18" s="40"/>
      <c r="B18" s="39" t="s">
        <v>440</v>
      </c>
      <c r="C18" s="40" t="s">
        <v>331</v>
      </c>
      <c r="D18" s="39"/>
    </row>
    <row r="19" spans="1:4" x14ac:dyDescent="0.25">
      <c r="A19" s="40"/>
      <c r="B19" s="39" t="s">
        <v>441</v>
      </c>
      <c r="C19" s="40" t="s">
        <v>332</v>
      </c>
      <c r="D19" s="39"/>
    </row>
    <row r="20" spans="1:4" x14ac:dyDescent="0.25">
      <c r="A20" s="40"/>
      <c r="B20" s="39" t="s">
        <v>442</v>
      </c>
      <c r="C20" s="40" t="s">
        <v>333</v>
      </c>
      <c r="D20" s="39"/>
    </row>
    <row r="21" spans="1:4" ht="30" x14ac:dyDescent="0.25">
      <c r="A21" s="40"/>
      <c r="B21" s="39" t="s">
        <v>443</v>
      </c>
      <c r="C21" s="40" t="s">
        <v>334</v>
      </c>
      <c r="D21" s="39" t="s">
        <v>446</v>
      </c>
    </row>
    <row r="22" spans="1:4" ht="30" x14ac:dyDescent="0.25">
      <c r="A22" s="40"/>
      <c r="B22" s="39" t="s">
        <v>498</v>
      </c>
      <c r="C22" s="40"/>
      <c r="D22" s="39" t="s">
        <v>497</v>
      </c>
    </row>
    <row r="23" spans="1:4" x14ac:dyDescent="0.25">
      <c r="A23" s="40"/>
      <c r="B23" s="39" t="s">
        <v>444</v>
      </c>
      <c r="C23" s="40" t="s">
        <v>335</v>
      </c>
      <c r="D23" s="39" t="s">
        <v>446</v>
      </c>
    </row>
    <row r="24" spans="1:4" ht="30" x14ac:dyDescent="0.25">
      <c r="A24" s="40"/>
      <c r="B24" s="39" t="s">
        <v>445</v>
      </c>
      <c r="C24" s="40" t="s">
        <v>336</v>
      </c>
      <c r="D24" s="39" t="s">
        <v>446</v>
      </c>
    </row>
    <row r="25" spans="1:4" x14ac:dyDescent="0.25">
      <c r="A25" s="40"/>
      <c r="B25" s="39"/>
      <c r="C25" s="40"/>
      <c r="D25" s="39"/>
    </row>
    <row r="26" spans="1:4" x14ac:dyDescent="0.25">
      <c r="A26" s="38">
        <v>3</v>
      </c>
      <c r="B26" s="37" t="s">
        <v>313</v>
      </c>
      <c r="C26" s="40"/>
      <c r="D26" s="39"/>
    </row>
    <row r="27" spans="1:4" x14ac:dyDescent="0.25">
      <c r="A27" s="40"/>
      <c r="B27" s="39" t="s">
        <v>447</v>
      </c>
      <c r="C27" s="40" t="s">
        <v>337</v>
      </c>
      <c r="D27" s="39"/>
    </row>
    <row r="28" spans="1:4" x14ac:dyDescent="0.25">
      <c r="A28" s="40"/>
      <c r="B28" s="39" t="s">
        <v>448</v>
      </c>
      <c r="C28" s="40" t="s">
        <v>338</v>
      </c>
      <c r="D28" s="39"/>
    </row>
    <row r="29" spans="1:4" x14ac:dyDescent="0.25">
      <c r="A29" s="40"/>
      <c r="B29" s="39" t="s">
        <v>449</v>
      </c>
      <c r="C29" s="41" t="s">
        <v>339</v>
      </c>
      <c r="D29" s="42"/>
    </row>
    <row r="30" spans="1:4" ht="30" x14ac:dyDescent="0.25">
      <c r="A30" s="40"/>
      <c r="B30" s="42" t="s">
        <v>496</v>
      </c>
      <c r="C30" s="41" t="s">
        <v>340</v>
      </c>
      <c r="D30" s="42" t="s">
        <v>314</v>
      </c>
    </row>
    <row r="31" spans="1:4" x14ac:dyDescent="0.25">
      <c r="A31" s="40"/>
      <c r="B31" s="42" t="s">
        <v>450</v>
      </c>
      <c r="C31" s="41" t="s">
        <v>341</v>
      </c>
      <c r="D31" s="42"/>
    </row>
    <row r="32" spans="1:4" ht="30" x14ac:dyDescent="0.25">
      <c r="A32" s="40"/>
      <c r="B32" s="42" t="s">
        <v>451</v>
      </c>
      <c r="C32" s="41" t="s">
        <v>342</v>
      </c>
      <c r="D32" s="42" t="s">
        <v>314</v>
      </c>
    </row>
    <row r="33" spans="1:4" x14ac:dyDescent="0.25">
      <c r="A33" s="40"/>
      <c r="B33" s="42" t="s">
        <v>452</v>
      </c>
      <c r="C33" s="41" t="s">
        <v>343</v>
      </c>
      <c r="D33" s="42"/>
    </row>
    <row r="34" spans="1:4" x14ac:dyDescent="0.25">
      <c r="A34" s="40"/>
      <c r="B34" s="42" t="s">
        <v>453</v>
      </c>
      <c r="C34" s="41" t="s">
        <v>344</v>
      </c>
      <c r="D34" s="42"/>
    </row>
    <row r="35" spans="1:4" x14ac:dyDescent="0.25">
      <c r="A35" s="40"/>
      <c r="B35" s="42"/>
      <c r="C35" s="41"/>
      <c r="D35" s="42"/>
    </row>
    <row r="36" spans="1:4" x14ac:dyDescent="0.25">
      <c r="A36" s="38">
        <v>4</v>
      </c>
      <c r="B36" s="37" t="s">
        <v>315</v>
      </c>
      <c r="C36" s="41"/>
      <c r="D36" s="42"/>
    </row>
    <row r="37" spans="1:4" x14ac:dyDescent="0.25">
      <c r="A37" s="40"/>
      <c r="B37" s="39" t="s">
        <v>454</v>
      </c>
      <c r="C37" s="41" t="s">
        <v>345</v>
      </c>
      <c r="D37" s="42"/>
    </row>
    <row r="38" spans="1:4" x14ac:dyDescent="0.25">
      <c r="A38" s="40"/>
      <c r="B38" s="39" t="s">
        <v>455</v>
      </c>
      <c r="C38" s="41" t="s">
        <v>346</v>
      </c>
      <c r="D38" s="42"/>
    </row>
    <row r="39" spans="1:4" x14ac:dyDescent="0.25">
      <c r="A39" s="40"/>
      <c r="B39" s="42"/>
      <c r="C39" s="41"/>
      <c r="D39" s="42"/>
    </row>
    <row r="40" spans="1:4" x14ac:dyDescent="0.25">
      <c r="A40" s="38">
        <v>5</v>
      </c>
      <c r="B40" s="37" t="s">
        <v>316</v>
      </c>
      <c r="C40" s="41"/>
      <c r="D40" s="42"/>
    </row>
    <row r="41" spans="1:4" x14ac:dyDescent="0.25">
      <c r="A41" s="40"/>
      <c r="B41" s="39" t="s">
        <v>456</v>
      </c>
      <c r="C41" s="41" t="s">
        <v>347</v>
      </c>
      <c r="D41" s="42"/>
    </row>
    <row r="42" spans="1:4" x14ac:dyDescent="0.25">
      <c r="A42" s="40"/>
      <c r="B42" s="39" t="s">
        <v>457</v>
      </c>
      <c r="C42" s="41" t="s">
        <v>348</v>
      </c>
      <c r="D42" s="42"/>
    </row>
    <row r="43" spans="1:4" x14ac:dyDescent="0.25">
      <c r="A43" s="40"/>
      <c r="B43" s="39" t="s">
        <v>458</v>
      </c>
      <c r="C43" s="41" t="s">
        <v>349</v>
      </c>
      <c r="D43" s="42"/>
    </row>
    <row r="44" spans="1:4" x14ac:dyDescent="0.25">
      <c r="A44" s="40"/>
      <c r="B44" s="39"/>
      <c r="C44" s="40"/>
      <c r="D44" s="39"/>
    </row>
    <row r="45" spans="1:4" x14ac:dyDescent="0.25">
      <c r="A45" s="40">
        <v>7</v>
      </c>
      <c r="B45" s="37" t="s">
        <v>317</v>
      </c>
      <c r="C45" s="40"/>
      <c r="D45" s="39"/>
    </row>
    <row r="46" spans="1:4" ht="30" x14ac:dyDescent="0.25">
      <c r="A46" s="40"/>
      <c r="B46" s="39" t="s">
        <v>459</v>
      </c>
      <c r="C46" s="40" t="s">
        <v>350</v>
      </c>
      <c r="D46" s="39"/>
    </row>
    <row r="47" spans="1:4" x14ac:dyDescent="0.25">
      <c r="A47" s="40"/>
      <c r="B47" s="39" t="s">
        <v>460</v>
      </c>
      <c r="C47" s="40" t="s">
        <v>351</v>
      </c>
      <c r="D47" s="39"/>
    </row>
    <row r="48" spans="1:4" x14ac:dyDescent="0.25">
      <c r="A48" s="40"/>
      <c r="B48" s="39" t="s">
        <v>461</v>
      </c>
      <c r="C48" s="40" t="s">
        <v>352</v>
      </c>
      <c r="D48" s="39"/>
    </row>
    <row r="49" spans="1:4" x14ac:dyDescent="0.25">
      <c r="A49" s="40"/>
      <c r="B49" s="39" t="s">
        <v>462</v>
      </c>
      <c r="C49" s="40" t="s">
        <v>353</v>
      </c>
      <c r="D49" s="39"/>
    </row>
    <row r="50" spans="1:4" x14ac:dyDescent="0.25">
      <c r="A50" s="40"/>
      <c r="B50" s="39" t="s">
        <v>463</v>
      </c>
      <c r="C50" s="40" t="s">
        <v>354</v>
      </c>
      <c r="D50" s="39"/>
    </row>
    <row r="51" spans="1:4" ht="31.5" x14ac:dyDescent="0.25">
      <c r="A51" s="40"/>
      <c r="B51" s="43" t="s">
        <v>464</v>
      </c>
      <c r="C51" s="40" t="s">
        <v>471</v>
      </c>
      <c r="D51" s="39"/>
    </row>
    <row r="52" spans="1:4" ht="15.75" x14ac:dyDescent="0.25">
      <c r="A52" s="40"/>
      <c r="B52" s="43" t="s">
        <v>465</v>
      </c>
      <c r="C52" s="40" t="s">
        <v>472</v>
      </c>
      <c r="D52" s="39"/>
    </row>
    <row r="53" spans="1:4" ht="31.5" x14ac:dyDescent="0.25">
      <c r="A53" s="40"/>
      <c r="B53" s="43" t="s">
        <v>466</v>
      </c>
      <c r="C53" s="40" t="s">
        <v>473</v>
      </c>
      <c r="D53" s="39"/>
    </row>
    <row r="54" spans="1:4" ht="31.5" x14ac:dyDescent="0.25">
      <c r="A54" s="40"/>
      <c r="B54" s="43" t="s">
        <v>467</v>
      </c>
      <c r="C54" s="40" t="s">
        <v>474</v>
      </c>
      <c r="D54" s="39"/>
    </row>
    <row r="55" spans="1:4" ht="31.5" x14ac:dyDescent="0.25">
      <c r="A55" s="40"/>
      <c r="B55" s="43" t="s">
        <v>468</v>
      </c>
      <c r="C55" s="40" t="s">
        <v>475</v>
      </c>
      <c r="D55" s="39"/>
    </row>
    <row r="56" spans="1:4" ht="47.25" x14ac:dyDescent="0.25">
      <c r="A56" s="40"/>
      <c r="B56" s="43" t="s">
        <v>469</v>
      </c>
      <c r="C56" s="40" t="s">
        <v>476</v>
      </c>
      <c r="D56" s="39"/>
    </row>
    <row r="57" spans="1:4" x14ac:dyDescent="0.25">
      <c r="A57" s="40"/>
      <c r="B57" s="39"/>
      <c r="C57" s="40"/>
      <c r="D57" s="39"/>
    </row>
    <row r="58" spans="1:4" x14ac:dyDescent="0.25">
      <c r="A58" s="38">
        <v>7</v>
      </c>
      <c r="B58" s="37" t="s">
        <v>318</v>
      </c>
      <c r="C58" s="40" t="s">
        <v>355</v>
      </c>
      <c r="D58" s="39"/>
    </row>
    <row r="59" spans="1:4" x14ac:dyDescent="0.25">
      <c r="A59" s="49">
        <v>8</v>
      </c>
      <c r="B59" s="44" t="s">
        <v>404</v>
      </c>
      <c r="C59" s="45" t="s">
        <v>356</v>
      </c>
      <c r="D59" s="44"/>
    </row>
    <row r="60" spans="1:4" ht="30" x14ac:dyDescent="0.25">
      <c r="A60" s="49">
        <v>9</v>
      </c>
      <c r="B60" s="44" t="s">
        <v>397</v>
      </c>
      <c r="C60" s="40" t="s">
        <v>398</v>
      </c>
      <c r="D60" s="37" t="s">
        <v>399</v>
      </c>
    </row>
    <row r="61" spans="1:4" ht="30" x14ac:dyDescent="0.25">
      <c r="A61" s="49">
        <v>10</v>
      </c>
      <c r="B61" s="44" t="s">
        <v>400</v>
      </c>
      <c r="C61" s="40" t="s">
        <v>401</v>
      </c>
      <c r="D61" s="37" t="s">
        <v>399</v>
      </c>
    </row>
    <row r="62" spans="1:4" x14ac:dyDescent="0.25">
      <c r="A62" s="49">
        <v>11</v>
      </c>
      <c r="B62" s="44" t="s">
        <v>402</v>
      </c>
      <c r="C62" s="46" t="s">
        <v>403</v>
      </c>
      <c r="D62" s="37" t="s">
        <v>399</v>
      </c>
    </row>
    <row r="63" spans="1:4" x14ac:dyDescent="0.25">
      <c r="A63" s="40">
        <f>+A62+1</f>
        <v>12</v>
      </c>
      <c r="B63" s="39" t="s">
        <v>405</v>
      </c>
      <c r="C63" s="38" t="s">
        <v>416</v>
      </c>
      <c r="D63" s="47"/>
    </row>
    <row r="64" spans="1:4" x14ac:dyDescent="0.25">
      <c r="A64" s="40">
        <f>+A63+1</f>
        <v>13</v>
      </c>
      <c r="B64" s="39" t="s">
        <v>406</v>
      </c>
      <c r="C64" s="38" t="s">
        <v>417</v>
      </c>
      <c r="D64" s="47"/>
    </row>
    <row r="65" spans="1:4" ht="30" x14ac:dyDescent="0.25">
      <c r="A65" s="40">
        <f t="shared" ref="A65:A75" si="0">+A64+1</f>
        <v>14</v>
      </c>
      <c r="B65" s="39" t="s">
        <v>436</v>
      </c>
      <c r="C65" s="38" t="s">
        <v>418</v>
      </c>
      <c r="D65" s="47"/>
    </row>
    <row r="66" spans="1:4" x14ac:dyDescent="0.25">
      <c r="A66" s="40">
        <f t="shared" si="0"/>
        <v>15</v>
      </c>
      <c r="B66" s="39" t="s">
        <v>407</v>
      </c>
      <c r="C66" s="38" t="s">
        <v>419</v>
      </c>
      <c r="D66" s="47"/>
    </row>
    <row r="67" spans="1:4" x14ac:dyDescent="0.25">
      <c r="A67" s="40">
        <f t="shared" si="0"/>
        <v>16</v>
      </c>
      <c r="B67" s="39" t="s">
        <v>408</v>
      </c>
      <c r="C67" s="38" t="s">
        <v>420</v>
      </c>
      <c r="D67" s="47"/>
    </row>
    <row r="68" spans="1:4" x14ac:dyDescent="0.25">
      <c r="A68" s="40">
        <f t="shared" si="0"/>
        <v>17</v>
      </c>
      <c r="B68" s="39" t="s">
        <v>409</v>
      </c>
      <c r="C68" s="38" t="s">
        <v>421</v>
      </c>
      <c r="D68" s="47"/>
    </row>
    <row r="69" spans="1:4" x14ac:dyDescent="0.25">
      <c r="A69" s="40">
        <f t="shared" si="0"/>
        <v>18</v>
      </c>
      <c r="B69" s="39" t="s">
        <v>410</v>
      </c>
      <c r="C69" s="38" t="s">
        <v>422</v>
      </c>
      <c r="D69" s="47"/>
    </row>
    <row r="70" spans="1:4" x14ac:dyDescent="0.25">
      <c r="A70" s="40">
        <f t="shared" si="0"/>
        <v>19</v>
      </c>
      <c r="B70" s="39" t="s">
        <v>411</v>
      </c>
      <c r="C70" s="38" t="s">
        <v>423</v>
      </c>
      <c r="D70" s="47"/>
    </row>
    <row r="71" spans="1:4" x14ac:dyDescent="0.25">
      <c r="A71" s="40">
        <f t="shared" si="0"/>
        <v>20</v>
      </c>
      <c r="B71" s="39" t="s">
        <v>412</v>
      </c>
      <c r="C71" s="38" t="s">
        <v>424</v>
      </c>
      <c r="D71" s="47"/>
    </row>
    <row r="72" spans="1:4" x14ac:dyDescent="0.25">
      <c r="A72" s="40">
        <f t="shared" si="0"/>
        <v>21</v>
      </c>
      <c r="B72" s="39" t="s">
        <v>434</v>
      </c>
      <c r="C72" s="38" t="s">
        <v>425</v>
      </c>
      <c r="D72" s="47"/>
    </row>
    <row r="73" spans="1:4" x14ac:dyDescent="0.25">
      <c r="A73" s="40">
        <f t="shared" si="0"/>
        <v>22</v>
      </c>
      <c r="B73" s="39" t="s">
        <v>413</v>
      </c>
      <c r="C73" s="38" t="s">
        <v>426</v>
      </c>
      <c r="D73" s="47"/>
    </row>
    <row r="74" spans="1:4" x14ac:dyDescent="0.25">
      <c r="A74" s="40">
        <f t="shared" si="0"/>
        <v>23</v>
      </c>
      <c r="B74" s="39" t="s">
        <v>414</v>
      </c>
      <c r="C74" s="38" t="s">
        <v>427</v>
      </c>
      <c r="D74" s="47"/>
    </row>
    <row r="75" spans="1:4" x14ac:dyDescent="0.25">
      <c r="A75" s="40">
        <f t="shared" si="0"/>
        <v>24</v>
      </c>
      <c r="B75" s="39" t="s">
        <v>415</v>
      </c>
      <c r="C75" s="38" t="s">
        <v>428</v>
      </c>
      <c r="D75" s="47"/>
    </row>
    <row r="76" spans="1:4" ht="30" x14ac:dyDescent="0.25">
      <c r="A76" s="40">
        <v>25</v>
      </c>
      <c r="B76" s="39" t="s">
        <v>435</v>
      </c>
      <c r="C76" s="38" t="s">
        <v>477</v>
      </c>
      <c r="D76" s="47"/>
    </row>
    <row r="79" spans="1:4" x14ac:dyDescent="0.25">
      <c r="A79" s="69" t="s">
        <v>390</v>
      </c>
      <c r="B79" s="69"/>
      <c r="C79" s="69"/>
      <c r="D79" s="69"/>
    </row>
    <row r="80" spans="1:4" x14ac:dyDescent="0.25">
      <c r="A80" s="49"/>
      <c r="B80" s="48" t="s">
        <v>391</v>
      </c>
      <c r="C80" s="49"/>
    </row>
    <row r="81" spans="1:3" x14ac:dyDescent="0.25">
      <c r="A81" s="40">
        <v>1</v>
      </c>
      <c r="B81" s="50" t="s">
        <v>392</v>
      </c>
      <c r="C81" s="40"/>
    </row>
    <row r="82" spans="1:3" x14ac:dyDescent="0.25">
      <c r="A82" s="40">
        <v>1.1000000000000001</v>
      </c>
      <c r="B82" s="51" t="s">
        <v>393</v>
      </c>
      <c r="C82" s="40"/>
    </row>
    <row r="83" spans="1:3" ht="30" x14ac:dyDescent="0.25">
      <c r="A83" s="40">
        <v>1.2</v>
      </c>
      <c r="B83" s="39" t="s">
        <v>394</v>
      </c>
      <c r="C83" s="40"/>
    </row>
    <row r="84" spans="1:3" x14ac:dyDescent="0.25">
      <c r="A84" s="40">
        <v>1.3</v>
      </c>
      <c r="B84" s="39" t="s">
        <v>395</v>
      </c>
      <c r="C84" s="40"/>
    </row>
    <row r="85" spans="1:3" ht="30" x14ac:dyDescent="0.25">
      <c r="A85" s="40">
        <v>1.4</v>
      </c>
      <c r="B85" s="39" t="s">
        <v>429</v>
      </c>
      <c r="C85" s="40"/>
    </row>
    <row r="86" spans="1:3" x14ac:dyDescent="0.25">
      <c r="A86" s="40">
        <v>1.5</v>
      </c>
      <c r="B86" s="39" t="s">
        <v>396</v>
      </c>
      <c r="C86" s="40"/>
    </row>
  </sheetData>
  <mergeCells count="4">
    <mergeCell ref="A1:D1"/>
    <mergeCell ref="A2:D2"/>
    <mergeCell ref="A79:D79"/>
    <mergeCell ref="A3:D3"/>
  </mergeCells>
  <pageMargins left="0.23622047244094491" right="0.2" top="0.74803149606299213" bottom="0.74803149606299213" header="0.31496062992125984" footer="0.31496062992125984"/>
  <pageSetup paperSize="9" scale="88" fitToHeight="0" orientation="portrait" r:id="rId1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Part I</vt:lpstr>
      <vt:lpstr>Part II</vt:lpstr>
      <vt:lpstr>PART III MOU information </vt:lpstr>
      <vt:lpstr>'Part I'!Print_Area</vt:lpstr>
      <vt:lpstr>'Part II'!Print_Area</vt:lpstr>
      <vt:lpstr>'Part I'!Print_Titles</vt:lpstr>
      <vt:lpstr>'Part II'!Print_Titles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2025-06-27T05:11:49Z</dcterms:modified>
</cp:coreProperties>
</file>