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filterPrivacy="1" defaultThemeVersion="124226"/>
  <xr:revisionPtr revIDLastSave="0" documentId="13_ncr:9_{6FF06042-0E0E-49C7-8719-3AA43C13D98B}" xr6:coauthVersionLast="47" xr6:coauthVersionMax="47" xr10:uidLastSave="{00000000-0000-0000-0000-000000000000}"/>
  <bookViews>
    <workbookView xWindow="-120" yWindow="-120" windowWidth="29040" windowHeight="15720" firstSheet="4" activeTab="10" xr2:uid="{11E1AF81-5BEE-4469-9D77-51B9BB05D4BB}"/>
  </bookViews>
  <sheets>
    <sheet name="Profile Form I" sheetId="14" r:id="rId1"/>
    <sheet name="Profile Form II " sheetId="19" r:id="rId2"/>
    <sheet name="Part I &amp; II" sheetId="1" state="hidden" r:id="rId3"/>
    <sheet name="List of Subisdiaries" sheetId="23" r:id="rId4"/>
    <sheet name="Part I &amp; II." sheetId="22" r:id="rId5"/>
    <sheet name="Audit Qualification" sheetId="24" r:id="rId6"/>
    <sheet name="Part III to VI" sheetId="11" r:id="rId7"/>
    <sheet name="Part VII" sheetId="12" r:id="rId8"/>
    <sheet name="Part VIII " sheetId="13" r:id="rId9"/>
    <sheet name="PART IX MOU information " sheetId="21" r:id="rId10"/>
    <sheet name="Part X Reasons for variation" sheetId="20" r:id="rId11"/>
  </sheets>
  <definedNames>
    <definedName name="_xlnm._FilterDatabase" localSheetId="2" hidden="1">'Part I &amp; II'!$A$3:$D$298</definedName>
    <definedName name="_xlnm._FilterDatabase" localSheetId="4" hidden="1">'Part I &amp; II.'!$A$3:$D$306</definedName>
    <definedName name="_xlnm.Print_Area" localSheetId="2">'Part I &amp; II'!$A$1:$D$358</definedName>
    <definedName name="_xlnm.Print_Area" localSheetId="4">'Part I &amp; II.'!$A$1:$D$366</definedName>
    <definedName name="_xlnm.Print_Area" localSheetId="6">'Part III to VI'!$A$1:$P$710</definedName>
    <definedName name="_xlnm.Print_Area" localSheetId="7">'Part VII'!$A$1:$M$119</definedName>
    <definedName name="_xlnm.Print_Area" localSheetId="8">'Part VIII '!$A$1:$L$14</definedName>
    <definedName name="_xlnm.Print_Area" localSheetId="0">'Profile Form I'!$A$1:$C$27</definedName>
    <definedName name="_xlnm.Print_Area" localSheetId="1">'Profile Form II '!$A$1:$C$48</definedName>
    <definedName name="_xlnm.Print_Titles" localSheetId="2">'Part I &amp; II'!$1:$3</definedName>
    <definedName name="_xlnm.Print_Titles" localSheetId="4">'Part I &amp; II.'!$1:$3</definedName>
    <definedName name="_xlnm.Print_Titles" localSheetId="6">'Part III to VI'!$1:$2</definedName>
    <definedName name="_xlnm.Print_Titles" localSheetId="7">'Part VII'!$1:$2</definedName>
  </definedNames>
  <calcPr calcId="191029" fullCalcOnLoad="1"/>
</workbook>
</file>

<file path=xl/calcChain.xml><?xml version="1.0" encoding="utf-8"?>
<calcChain xmlns="http://schemas.openxmlformats.org/spreadsheetml/2006/main">
  <c r="D667" i="11" l="1"/>
  <c r="D641" i="11"/>
  <c r="D634" i="11"/>
  <c r="D603" i="11"/>
  <c r="D599" i="11"/>
  <c r="D604" i="11" s="1"/>
  <c r="D592" i="11"/>
  <c r="D588" i="11"/>
  <c r="D593" i="11" s="1"/>
  <c r="D581" i="11"/>
  <c r="D575" i="11"/>
  <c r="D568" i="11"/>
  <c r="D562" i="11"/>
  <c r="D555" i="11"/>
  <c r="D582" i="11" s="1"/>
  <c r="D546" i="11"/>
  <c r="D542" i="11"/>
  <c r="D547" i="11" s="1"/>
  <c r="D548" i="11" s="1"/>
  <c r="D535" i="11"/>
  <c r="D531" i="11"/>
  <c r="D536" i="11" s="1"/>
  <c r="D524" i="11"/>
  <c r="D525" i="11" s="1"/>
  <c r="D520" i="11"/>
  <c r="D513" i="11"/>
  <c r="D514" i="11" s="1"/>
  <c r="D509" i="11"/>
  <c r="D490" i="11"/>
  <c r="D485" i="11"/>
  <c r="D479" i="11"/>
  <c r="D472" i="11"/>
  <c r="C470" i="11"/>
  <c r="C469" i="11"/>
  <c r="C467" i="11"/>
  <c r="C466" i="11"/>
  <c r="C464" i="11"/>
  <c r="C463" i="11"/>
  <c r="C461" i="11"/>
  <c r="C460" i="11"/>
  <c r="C458" i="11"/>
  <c r="C457" i="11"/>
  <c r="C455" i="11"/>
  <c r="C454" i="11"/>
  <c r="C452" i="11"/>
  <c r="C451" i="11"/>
  <c r="C449" i="11"/>
  <c r="C448" i="11"/>
  <c r="C446" i="11"/>
  <c r="C445" i="11"/>
  <c r="D439" i="11"/>
  <c r="D473" i="11" s="1"/>
  <c r="D404" i="11"/>
  <c r="D399" i="11"/>
  <c r="D395" i="11"/>
  <c r="D389" i="11"/>
  <c r="D383" i="11"/>
  <c r="D378" i="11"/>
  <c r="D373" i="11"/>
  <c r="D367" i="11"/>
  <c r="D362" i="11"/>
  <c r="D356" i="11"/>
  <c r="D351" i="11"/>
  <c r="D345" i="11"/>
  <c r="D339" i="11"/>
  <c r="D333" i="11"/>
  <c r="D327" i="11"/>
  <c r="D323" i="11"/>
  <c r="D319" i="11"/>
  <c r="D314" i="11"/>
  <c r="D310" i="11"/>
  <c r="D315" i="11" s="1"/>
  <c r="D303" i="11"/>
  <c r="D299" i="11"/>
  <c r="D304" i="11" s="1"/>
  <c r="D292" i="11"/>
  <c r="D284" i="11"/>
  <c r="D293" i="11" s="1"/>
  <c r="D271" i="11"/>
  <c r="D263" i="11"/>
  <c r="D272" i="11" s="1"/>
  <c r="D250" i="11"/>
  <c r="D242" i="11"/>
  <c r="D251" i="11" s="1"/>
  <c r="D225" i="11"/>
  <c r="D226" i="11" s="1"/>
  <c r="D219" i="11"/>
  <c r="D213" i="11"/>
  <c r="D207" i="11"/>
  <c r="D201" i="11"/>
  <c r="D194" i="11"/>
  <c r="D187" i="11"/>
  <c r="D180" i="11"/>
  <c r="D172" i="11"/>
  <c r="O166" i="11"/>
  <c r="D166" i="11"/>
  <c r="M165" i="11"/>
  <c r="O165" i="11" s="1"/>
  <c r="M164" i="11"/>
  <c r="O164" i="11" s="1"/>
  <c r="M163" i="11"/>
  <c r="O163" i="11" s="1"/>
  <c r="M162" i="11"/>
  <c r="O162" i="11" s="1"/>
  <c r="O161" i="11"/>
  <c r="M161" i="11"/>
  <c r="M160" i="11"/>
  <c r="O160" i="11" s="1"/>
  <c r="M159" i="11"/>
  <c r="O159" i="11" s="1"/>
  <c r="M158" i="11"/>
  <c r="O158" i="11" s="1"/>
  <c r="M157" i="11"/>
  <c r="O157" i="11" s="1"/>
  <c r="M156" i="11"/>
  <c r="O156" i="11" s="1"/>
  <c r="O155" i="11"/>
  <c r="M155" i="11"/>
  <c r="M154" i="11"/>
  <c r="O154" i="11" s="1"/>
  <c r="M153" i="11"/>
  <c r="O153" i="11" s="1"/>
  <c r="M152" i="11"/>
  <c r="O152" i="11" s="1"/>
  <c r="M151" i="11"/>
  <c r="O151" i="11" s="1"/>
  <c r="M150" i="11"/>
  <c r="O150" i="11" s="1"/>
  <c r="O149" i="11"/>
  <c r="M149" i="11"/>
  <c r="M148" i="11"/>
  <c r="O148" i="11" s="1"/>
  <c r="M147" i="11"/>
  <c r="O147" i="11" s="1"/>
  <c r="M146" i="11"/>
  <c r="O146" i="11" s="1"/>
  <c r="M145" i="11"/>
  <c r="O145" i="11" s="1"/>
  <c r="M144" i="11"/>
  <c r="O144" i="11" s="1"/>
  <c r="O143" i="11"/>
  <c r="M143" i="11"/>
  <c r="M142" i="11"/>
  <c r="O142" i="11" s="1"/>
  <c r="M141" i="11"/>
  <c r="O141" i="11" s="1"/>
  <c r="M140" i="11"/>
  <c r="O140" i="11" s="1"/>
  <c r="M139" i="11"/>
  <c r="O139" i="11" s="1"/>
  <c r="M138" i="11"/>
  <c r="O138" i="11" s="1"/>
  <c r="O137" i="11"/>
  <c r="M137" i="11"/>
  <c r="M136" i="11"/>
  <c r="O136" i="11" s="1"/>
  <c r="M135" i="11"/>
  <c r="O135" i="11" s="1"/>
  <c r="M134" i="11"/>
  <c r="O134" i="11" s="1"/>
  <c r="M133" i="11"/>
  <c r="O133" i="11" s="1"/>
  <c r="M132" i="11"/>
  <c r="O132" i="11" s="1"/>
  <c r="O131" i="11"/>
  <c r="M131" i="11"/>
  <c r="M130" i="11"/>
  <c r="O130" i="11" s="1"/>
  <c r="M129" i="11"/>
  <c r="O129" i="11" s="1"/>
  <c r="M128" i="11"/>
  <c r="O128" i="11" s="1"/>
  <c r="D99" i="11"/>
  <c r="D95" i="11"/>
  <c r="D93" i="11"/>
  <c r="D85" i="11"/>
  <c r="D75" i="11"/>
  <c r="D61" i="11"/>
  <c r="D55" i="11"/>
  <c r="D42" i="11"/>
  <c r="D38" i="11"/>
  <c r="D34" i="11"/>
  <c r="D30" i="11"/>
  <c r="D49" i="11" s="1"/>
  <c r="D23" i="11"/>
  <c r="D17" i="11"/>
  <c r="D24" i="11" s="1"/>
  <c r="D11" i="11"/>
  <c r="D29" i="12"/>
  <c r="D9" i="12"/>
  <c r="E32" i="20"/>
  <c r="E31" i="20"/>
  <c r="E30" i="20"/>
  <c r="E29" i="20"/>
  <c r="E28" i="20"/>
  <c r="E27" i="20"/>
  <c r="E26" i="20"/>
  <c r="E25" i="20"/>
  <c r="E24" i="20"/>
  <c r="E23" i="20"/>
  <c r="E22" i="20"/>
  <c r="A22" i="20"/>
  <c r="A23" i="20" s="1"/>
  <c r="A24" i="20" s="1"/>
  <c r="A25" i="20" s="1"/>
  <c r="A26" i="20" s="1"/>
  <c r="A27" i="20" s="1"/>
  <c r="A28" i="20" s="1"/>
  <c r="A29" i="20" s="1"/>
  <c r="A30" i="20" s="1"/>
  <c r="A31" i="20" s="1"/>
  <c r="A32" i="20" s="1"/>
  <c r="E21" i="20"/>
  <c r="E17" i="20"/>
  <c r="E16" i="20"/>
  <c r="E15" i="20"/>
  <c r="E14" i="20"/>
  <c r="E13" i="20"/>
  <c r="E12" i="20"/>
  <c r="E11" i="20"/>
  <c r="E10" i="20"/>
  <c r="E9" i="20"/>
  <c r="E8" i="20"/>
  <c r="E7" i="20"/>
  <c r="E6" i="20"/>
  <c r="E5" i="20"/>
  <c r="A64" i="21"/>
  <c r="A65" i="21" s="1"/>
  <c r="A66" i="21" s="1"/>
  <c r="A67" i="21" s="1"/>
  <c r="A68" i="21" s="1"/>
  <c r="A69" i="21" s="1"/>
  <c r="A70" i="21" s="1"/>
  <c r="A71" i="21" s="1"/>
  <c r="A72" i="21" s="1"/>
  <c r="A73" i="21" s="1"/>
  <c r="A74" i="21" s="1"/>
  <c r="A75" i="21" s="1"/>
  <c r="A76" i="21" s="1"/>
  <c r="A43" i="19"/>
  <c r="A44" i="19" s="1"/>
  <c r="A45" i="19" s="1"/>
  <c r="A46" i="19" s="1"/>
  <c r="A48" i="19" s="1"/>
  <c r="A49" i="19" s="1"/>
  <c r="A38" i="19"/>
  <c r="A40" i="19" s="1"/>
  <c r="A33" i="19"/>
  <c r="A36" i="19" s="1"/>
  <c r="A23" i="19"/>
  <c r="A24" i="19" s="1"/>
  <c r="A10" i="19"/>
  <c r="A11" i="19" s="1"/>
  <c r="A12" i="19" s="1"/>
  <c r="A13" i="19" s="1"/>
  <c r="A14" i="19" s="1"/>
  <c r="A15" i="19" s="1"/>
  <c r="A16" i="19" s="1"/>
  <c r="A26" i="14"/>
  <c r="A27" i="14" s="1"/>
  <c r="A24" i="14"/>
  <c r="A20" i="14"/>
  <c r="A21" i="14" s="1"/>
  <c r="A22" i="14" s="1"/>
  <c r="A15" i="14"/>
  <c r="A16" i="14" s="1"/>
  <c r="A11" i="14"/>
  <c r="A12" i="14" s="1"/>
  <c r="D151" i="22" l="1"/>
  <c r="D106" i="22"/>
  <c r="D104" i="22"/>
  <c r="D362" i="22"/>
  <c r="D356" i="22"/>
  <c r="D358" i="22"/>
  <c r="D347" i="22"/>
  <c r="D331" i="22"/>
  <c r="D314" i="22"/>
  <c r="D316" i="22"/>
  <c r="D318" i="22"/>
  <c r="D332" i="22"/>
  <c r="D335" i="22"/>
  <c r="D348" i="22"/>
  <c r="D350" i="22"/>
  <c r="D352" i="22"/>
  <c r="D359" i="22"/>
  <c r="D363" i="22"/>
  <c r="D292" i="22"/>
  <c r="D301" i="22"/>
  <c r="D282" i="22"/>
  <c r="D278" i="22"/>
  <c r="D274" i="22"/>
  <c r="D265" i="22"/>
  <c r="D257" i="22"/>
  <c r="D244" i="22"/>
  <c r="D229" i="22"/>
  <c r="D239" i="22"/>
  <c r="D217" i="22"/>
  <c r="D209" i="22"/>
  <c r="D199" i="22"/>
  <c r="D189" i="22"/>
  <c r="D177" i="22"/>
  <c r="D183" i="22"/>
  <c r="D167" i="22"/>
  <c r="D160" i="22"/>
  <c r="D145" i="22"/>
  <c r="D129" i="22"/>
  <c r="D147" i="22"/>
  <c r="D168" i="22"/>
  <c r="D169" i="22"/>
  <c r="D110" i="22"/>
  <c r="D98" i="22"/>
  <c r="D81" i="22"/>
  <c r="D63" i="22"/>
  <c r="D51" i="22"/>
  <c r="D47" i="22"/>
  <c r="D52" i="22"/>
  <c r="D54" i="22"/>
  <c r="D55" i="22"/>
  <c r="D28" i="22"/>
  <c r="D19" i="22"/>
  <c r="D29" i="22"/>
  <c r="D218" i="22"/>
  <c r="D190" i="22"/>
  <c r="D193" i="22"/>
  <c r="D245" i="22"/>
  <c r="D305" i="22"/>
  <c r="D266" i="22"/>
  <c r="D303" i="22"/>
  <c r="D111" i="22"/>
  <c r="D701" i="11"/>
  <c r="D181" i="1"/>
  <c r="D249" i="1"/>
  <c r="D284" i="1"/>
  <c r="D293" i="1"/>
  <c r="D221" i="1"/>
  <c r="D231" i="1"/>
  <c r="D354" i="1"/>
  <c r="D348" i="1"/>
  <c r="D350" i="1"/>
  <c r="D339" i="1"/>
  <c r="D323" i="1"/>
  <c r="D306" i="1"/>
  <c r="D270" i="1"/>
  <c r="D266" i="1"/>
  <c r="D257" i="1"/>
  <c r="D236" i="1"/>
  <c r="D209" i="1"/>
  <c r="D201" i="1"/>
  <c r="D191" i="1"/>
  <c r="D169" i="1"/>
  <c r="D175" i="1"/>
  <c r="D51" i="1"/>
  <c r="D47" i="1"/>
  <c r="D159" i="1"/>
  <c r="D142" i="1"/>
  <c r="D126" i="1"/>
  <c r="D107" i="1"/>
  <c r="D103" i="1"/>
  <c r="D98" i="1"/>
  <c r="D81" i="1"/>
  <c r="D63" i="1"/>
  <c r="D28" i="1"/>
  <c r="D19" i="1"/>
  <c r="D258" i="1"/>
  <c r="D29" i="1"/>
  <c r="D52" i="1"/>
  <c r="D54" i="1"/>
  <c r="D55" i="1"/>
  <c r="D161" i="1"/>
  <c r="D182" i="1"/>
  <c r="D185" i="1"/>
  <c r="D108" i="1"/>
  <c r="D210" i="1"/>
  <c r="D308" i="1"/>
  <c r="D310" i="1"/>
  <c r="D324" i="1"/>
  <c r="D327" i="1"/>
  <c r="D340" i="1"/>
  <c r="D342" i="1"/>
  <c r="D344" i="1"/>
  <c r="D351" i="1"/>
  <c r="D355" i="1"/>
  <c r="D274" i="1"/>
  <c r="D295" i="1"/>
  <c r="D153" i="1"/>
  <c r="D160" i="1"/>
  <c r="D237" i="1"/>
  <c r="D29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26" authorId="0" shapeId="0" xr:uid="{BB914270-F144-4B88-8A31-6409C30B76B9}">
      <text>
        <r>
          <rPr>
            <b/>
            <sz val="9"/>
            <color indexed="81"/>
            <rFont val="Tahoma"/>
            <family val="2"/>
          </rPr>
          <t>Author:</t>
        </r>
        <r>
          <rPr>
            <sz val="9"/>
            <color indexed="81"/>
            <rFont val="Tahoma"/>
            <family val="2"/>
          </rPr>
          <t xml:space="preserve">
Do not use decimals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68" authorId="0" shapeId="0" xr:uid="{1D1EDA95-54D2-460D-8C00-1664F821F85A}">
      <text>
        <r>
          <rPr>
            <b/>
            <sz val="9"/>
            <color indexed="81"/>
            <rFont val="Tahoma"/>
            <family val="2"/>
          </rPr>
          <t>Author:</t>
        </r>
        <r>
          <rPr>
            <sz val="9"/>
            <color indexed="81"/>
            <rFont val="Tahoma"/>
            <family val="2"/>
          </rPr>
          <t xml:space="preserve">
Difference between Anticipated DOC and original DOC
</t>
        </r>
      </text>
    </comment>
  </commentList>
</comments>
</file>

<file path=xl/sharedStrings.xml><?xml version="1.0" encoding="utf-8"?>
<sst xmlns="http://schemas.openxmlformats.org/spreadsheetml/2006/main" count="2196" uniqueCount="1495">
  <si>
    <t>Sl. No.</t>
  </si>
  <si>
    <t>Items</t>
  </si>
  <si>
    <t>Item Code</t>
  </si>
  <si>
    <t>I.</t>
  </si>
  <si>
    <t>EQUITY AND LIABILITIES:</t>
  </si>
  <si>
    <t>SHAREHOLDERS FUNDS</t>
  </si>
  <si>
    <t>(a)</t>
  </si>
  <si>
    <t>Share Capital</t>
  </si>
  <si>
    <t>AUTHORISED CAPITAL</t>
  </si>
  <si>
    <t>PAID-UP CAPITAL:</t>
  </si>
  <si>
    <t>EQUITY SHARES</t>
  </si>
  <si>
    <t>Central Government</t>
  </si>
  <si>
    <t>State Government</t>
  </si>
  <si>
    <t>Holding Company (Including Ultimate Holding Co.)</t>
  </si>
  <si>
    <t>Foreign Parties (Inclu. GDRs/FFI)</t>
  </si>
  <si>
    <t>FIIs/Mutual Funds/Banks</t>
  </si>
  <si>
    <t>Employees</t>
  </si>
  <si>
    <t>Others (Domestic)</t>
  </si>
  <si>
    <t>Total Equity Shares (1001to1007)</t>
  </si>
  <si>
    <t>PREFERENCE SHARES</t>
  </si>
  <si>
    <t>Holding Company (Inclu. Ultimate Holding Co.)</t>
  </si>
  <si>
    <t>Total Preference Shares (1331 to1337)</t>
  </si>
  <si>
    <t>Total Paid up Capital (1008+1340)</t>
  </si>
  <si>
    <t>(b)</t>
  </si>
  <si>
    <t xml:space="preserve">Reserves &amp; Surplus </t>
  </si>
  <si>
    <t>Capital Reserve</t>
  </si>
  <si>
    <t xml:space="preserve">Capital Redemption Reserve </t>
  </si>
  <si>
    <t>Securities Premium Reserve</t>
  </si>
  <si>
    <t>Debentures Redemption Reserve</t>
  </si>
  <si>
    <t>Revaluation Reserve</t>
  </si>
  <si>
    <t>Share Options Outstanding Account</t>
  </si>
  <si>
    <t>General reserve</t>
  </si>
  <si>
    <t>Other Reserves</t>
  </si>
  <si>
    <t>Reserves created from write-back of  depreciation &amp; amalgamation</t>
  </si>
  <si>
    <t>Other Funds</t>
  </si>
  <si>
    <t>Surplus (CREDIT/DEBIT)</t>
  </si>
  <si>
    <t>Dividend declared on Preference Shares (C1)</t>
  </si>
  <si>
    <t>Dividend Declared on Equity Shares (C2)</t>
  </si>
  <si>
    <t>Total Dividend Declared (C3) = (C1+C2)</t>
  </si>
  <si>
    <t>Dividend Tax :</t>
  </si>
  <si>
    <t>Total Dividend Tax (C6)=(C4+C5)</t>
  </si>
  <si>
    <t>Retained Profit (C7 ) = (B-C3-C6)</t>
  </si>
  <si>
    <t>Transferred to Reserves (C8)</t>
  </si>
  <si>
    <t>(c)</t>
  </si>
  <si>
    <t xml:space="preserve">Money received against Share warrants </t>
  </si>
  <si>
    <t>Money received against Share warrants</t>
  </si>
  <si>
    <t>Share Application Money Pending Allotments</t>
  </si>
  <si>
    <t>Holding Company</t>
  </si>
  <si>
    <t>Others</t>
  </si>
  <si>
    <t>Total Share Appli. Money Pending Allotment (1011 to 1014)</t>
  </si>
  <si>
    <t>Non-Current Liabilities</t>
  </si>
  <si>
    <t>Long Term Borrowings (Secured) from</t>
  </si>
  <si>
    <t>Bonds/Debentures</t>
  </si>
  <si>
    <t>Term Loans</t>
  </si>
  <si>
    <t>* From Banks</t>
  </si>
  <si>
    <t>* From other parties</t>
  </si>
  <si>
    <t xml:space="preserve">   Deposits</t>
  </si>
  <si>
    <t>Loan and advances from related parties</t>
  </si>
  <si>
    <t>(i) Holding Co. (incl. ultimate Holding Co.)</t>
  </si>
  <si>
    <t xml:space="preserve">(ii) Subsidiary </t>
  </si>
  <si>
    <t>(iii) Joint Venture</t>
  </si>
  <si>
    <t>(iv) Associates</t>
  </si>
  <si>
    <t>Foreign parties (including Term Loans, Bonds/Debentures, Deposits etc.)</t>
  </si>
  <si>
    <t>Total long term borrowings (Secured) (1101 to 1109+1009+1111+1044+1114)</t>
  </si>
  <si>
    <t xml:space="preserve">Long term borrowings (Unsecured) from </t>
  </si>
  <si>
    <t>Deposits</t>
  </si>
  <si>
    <t>Loans and advances from related parties</t>
  </si>
  <si>
    <t>(iii) Joint Ventures</t>
  </si>
  <si>
    <t xml:space="preserve">Foreign parties (including Term Loans, Bonds, Debentures, Deposits etc.) </t>
  </si>
  <si>
    <t>Deferred Tax Liability (Net)</t>
  </si>
  <si>
    <t>Other Long Term Liabilities</t>
  </si>
  <si>
    <t>Trade Payable</t>
  </si>
  <si>
    <t>Total Other Long Term Liabilities (1083+1086)</t>
  </si>
  <si>
    <t>(d)</t>
  </si>
  <si>
    <t>Long Term Provisions</t>
  </si>
  <si>
    <t>Provisions for Employees Benefits</t>
  </si>
  <si>
    <t>Total Long Term Provisions (1117+1118)</t>
  </si>
  <si>
    <t>Total Non-Current Liabilities (1110+1065+1080 + 1090 + 1119)</t>
  </si>
  <si>
    <t>Current Liabilities</t>
  </si>
  <si>
    <t xml:space="preserve">Short term Borrowings (Secured) from </t>
  </si>
  <si>
    <t>Loans payable on demand</t>
  </si>
  <si>
    <t>* From Banks (including overdraft)</t>
  </si>
  <si>
    <t>Loans and Advances from</t>
  </si>
  <si>
    <t>(iii)  Joint Ventures</t>
  </si>
  <si>
    <t>Foreign Parties including Loans repayable on demand, Deposits etc.</t>
  </si>
  <si>
    <t>Total short term borrowings (Secured) (1042 + 1043 + 1091 to 1098 + 1116 +1121)</t>
  </si>
  <si>
    <t>Short Term Borrowings(Unsecured) from:</t>
  </si>
  <si>
    <t>Loans Payable on Demand</t>
  </si>
  <si>
    <t>Loans and advances from</t>
  </si>
  <si>
    <t>(ii) Subsidiary</t>
  </si>
  <si>
    <t>Total Short Term Borrowings (Unsecured) (1052 to 1059 +1081 + 1082+1087+1088)</t>
  </si>
  <si>
    <t>Trade Payables</t>
  </si>
  <si>
    <t xml:space="preserve">(c) </t>
  </si>
  <si>
    <t>Other Current Liabilities</t>
  </si>
  <si>
    <t>(i)</t>
  </si>
  <si>
    <t>Current Maturities of long term Debt.</t>
  </si>
  <si>
    <t>(ii)</t>
  </si>
  <si>
    <t>Interest accrued but not due on borrowings</t>
  </si>
  <si>
    <t>(iii)</t>
  </si>
  <si>
    <t xml:space="preserve">Interest accrued and due on borrowings </t>
  </si>
  <si>
    <t>(iv)</t>
  </si>
  <si>
    <t>Income received in advance</t>
  </si>
  <si>
    <t>(v)</t>
  </si>
  <si>
    <t>Unpaid Dividend</t>
  </si>
  <si>
    <t>(vi)</t>
  </si>
  <si>
    <t xml:space="preserve">Share application money due for refund inclu. interest accrued thereon </t>
  </si>
  <si>
    <t>(vii)</t>
  </si>
  <si>
    <t>Statutory dues</t>
  </si>
  <si>
    <t>(viii)</t>
  </si>
  <si>
    <t>Other (will include current maturities of finance lease obligations, Security Deposits, due to employees, advances from customers, others etc.)</t>
  </si>
  <si>
    <t>Total Other Current Liabilities (1351 to 1358)</t>
  </si>
  <si>
    <t>Short Term Provisions</t>
  </si>
  <si>
    <t>Provision for employees benefits</t>
  </si>
  <si>
    <t>Proposed Dividend</t>
  </si>
  <si>
    <t>Provision for tax on Proposed Dividend</t>
  </si>
  <si>
    <t xml:space="preserve">Total Short Term Provisions(1371to1374) </t>
  </si>
  <si>
    <t>Total Current Liabilities (1099+1060+1350+1360+1262)</t>
  </si>
  <si>
    <t>Grand Total (Equity and Liabilities) (1010+1030+1035+1020+1025+1265)</t>
  </si>
  <si>
    <t>II</t>
  </si>
  <si>
    <t>ASSETS:</t>
  </si>
  <si>
    <t>NON CURRENT ASSETS</t>
  </si>
  <si>
    <t xml:space="preserve">(a) </t>
  </si>
  <si>
    <t>Land</t>
  </si>
  <si>
    <t>Freehold</t>
  </si>
  <si>
    <t>Leasehold</t>
  </si>
  <si>
    <t>Total Land (1207+1208)</t>
  </si>
  <si>
    <t>Building</t>
  </si>
  <si>
    <t>Plant &amp; Equipment</t>
  </si>
  <si>
    <t>Computers</t>
  </si>
  <si>
    <t>Other Fixed Assets</t>
  </si>
  <si>
    <t>Total Gross Fixed Assets (1206 + 1209)</t>
  </si>
  <si>
    <t>Accumulated Depreciation, Depletion &amp; Amortisation</t>
  </si>
  <si>
    <t>Accumulated Impairment</t>
  </si>
  <si>
    <t>Total Net Block (1210-1220-1221)</t>
  </si>
  <si>
    <t>(i) Investment property</t>
  </si>
  <si>
    <t>Less: provisions</t>
  </si>
  <si>
    <t>Net Investment Property (1271-1272)</t>
  </si>
  <si>
    <t>Total Investment in Equity Instruments (1241+1314+1341+1301 to 1304-1305)</t>
  </si>
  <si>
    <t>(iii) Other Investments</t>
  </si>
  <si>
    <t xml:space="preserve">Preference Shares </t>
  </si>
  <si>
    <t>Debentures/Bonds</t>
  </si>
  <si>
    <t>Government Securities</t>
  </si>
  <si>
    <t>Mutual Funds</t>
  </si>
  <si>
    <t>Less : Provisions</t>
  </si>
  <si>
    <t>Total other Investment (1321 to 1325-1326)</t>
  </si>
  <si>
    <t>Total Non-Current investment (1275+1310+1327)</t>
  </si>
  <si>
    <t>I</t>
  </si>
  <si>
    <t>Deferred Tax Assets(Net)</t>
  </si>
  <si>
    <t>Long Term Loans and Advances</t>
  </si>
  <si>
    <t>Less: Provisions</t>
  </si>
  <si>
    <t>(e)</t>
  </si>
  <si>
    <t>Other Non-Current Assets</t>
  </si>
  <si>
    <t>(i) Long term Trade Receivable(Net)</t>
  </si>
  <si>
    <t>(ii) Non-Current Bank Deposits</t>
  </si>
  <si>
    <t>(iii) Others</t>
  </si>
  <si>
    <t>Total other Non-Current Assets(1328+1329+1605)</t>
  </si>
  <si>
    <t>TOTAL NON CURRENT ASSETS(1700+1240+1245+1250+1281+1320+1330)</t>
  </si>
  <si>
    <t>CURRENT ASSETS</t>
  </si>
  <si>
    <t>Current Investments</t>
  </si>
  <si>
    <t>Other Companies within India</t>
  </si>
  <si>
    <t>Other Companies outside India</t>
  </si>
  <si>
    <t>Total Investment in Equity Instruments (1508+1509+1511 to 1515-1516)</t>
  </si>
  <si>
    <t>Total other Investments (1521 to 1525-1526)</t>
  </si>
  <si>
    <t>Total current Investments (1520+1530)</t>
  </si>
  <si>
    <t>INVENTORIES ( INCLUDING IN TRANSIT)</t>
  </si>
  <si>
    <t>(i) Raw Materials</t>
  </si>
  <si>
    <t>(ii) Work in Progress</t>
  </si>
  <si>
    <t xml:space="preserve"> </t>
  </si>
  <si>
    <t xml:space="preserve">(iii) Finished Goods </t>
  </si>
  <si>
    <t>(iv) Stock in Trade</t>
  </si>
  <si>
    <t>(v) Stores and Spares</t>
  </si>
  <si>
    <t>(vi) Others</t>
  </si>
  <si>
    <t>Total Inventories ( 1531 to 1536 )</t>
  </si>
  <si>
    <t>Trade Receivables ( Net)</t>
  </si>
  <si>
    <t xml:space="preserve">(i) Trade Receivable outstanding for a period exceeding 6 months from the due date of payment </t>
  </si>
  <si>
    <t>(ii) others</t>
  </si>
  <si>
    <t>Total Trade Receivables(1541+1542)</t>
  </si>
  <si>
    <t xml:space="preserve">Cash and Bank Balances </t>
  </si>
  <si>
    <t>(i) Cash and Cash Equivalents (including Current Account)</t>
  </si>
  <si>
    <t>(ii) Other Bank Balances</t>
  </si>
  <si>
    <t>Total Cash and Bank Balance (1546+1547)</t>
  </si>
  <si>
    <t xml:space="preserve">Short term Loans and Advances </t>
  </si>
  <si>
    <t>(f)</t>
  </si>
  <si>
    <t>Other Current Assets</t>
  </si>
  <si>
    <t>Note: Item Code 1300 should be equal to Item Code 1100.</t>
  </si>
  <si>
    <t>1.1 Revenue from Operations</t>
  </si>
  <si>
    <t>a) Sale of Products/Interest Income in case of Financial Enterprises</t>
  </si>
  <si>
    <t>b) Sale of services</t>
  </si>
  <si>
    <t xml:space="preserve">c) Other Operating Revenue/Revenue from other Financial Services in case of Financial Enterprises </t>
  </si>
  <si>
    <t>Total Gross Turnover/Revenue (1401 + 1404 + 1417)</t>
  </si>
  <si>
    <t>1.2 Less: Excise Duty</t>
  </si>
  <si>
    <t>1.3 Net Turnover/Revenue (1410-1411)</t>
  </si>
  <si>
    <t xml:space="preserve">1.4 Other Income (details at codes from 2060 to 2150) </t>
  </si>
  <si>
    <t>Total Revenue (1403 + 1402)</t>
  </si>
  <si>
    <t>Expenditure on</t>
  </si>
  <si>
    <t>2.1 Cost of Materials Consumed</t>
  </si>
  <si>
    <t>2.2 Purchase of Stock in Trade</t>
  </si>
  <si>
    <t>2.3 Changes in inventory of finished goods, work-in-progress &amp; stock in trade</t>
  </si>
  <si>
    <t>2.4 Stores &amp; Spares</t>
  </si>
  <si>
    <t>2.5 Power &amp; Fuel</t>
  </si>
  <si>
    <t>2.6 Salary, Wages &amp; Benefits/Employees Expenses</t>
  </si>
  <si>
    <t>2.8 Rent, Royalty &amp; Cess</t>
  </si>
  <si>
    <t>2.9 Loss on sale of Assets /Investment</t>
  </si>
  <si>
    <t>2.10 Other Expenses (including prior period expenses and wealth Tax)</t>
  </si>
  <si>
    <t>Profit before depreciation, Impairment, Interest, Taxes, Exceptional and Extra Ordinary Items (PBDITEE) (1405-1420)</t>
  </si>
  <si>
    <t>Depreciation, Depletion &amp; Amortisation</t>
  </si>
  <si>
    <t>Impairment</t>
  </si>
  <si>
    <t>Profit Before Int. Exceptional and Extra-Ordinary Items and Taxes (PBIEET) (1425-1435-1436)</t>
  </si>
  <si>
    <t>Finance Cost Charged to P&amp;L Account</t>
  </si>
  <si>
    <t>7.1 On Central Govt. Loans</t>
  </si>
  <si>
    <t>7.6 Subsidiary</t>
  </si>
  <si>
    <t>7.7 Joint Ventures</t>
  </si>
  <si>
    <t>7.8 Associates</t>
  </si>
  <si>
    <t>7.9 Others</t>
  </si>
  <si>
    <t>7.10 Less: Finance Cost capitalised</t>
  </si>
  <si>
    <t>Total (1441 to 1447+1449+1451-1448)</t>
  </si>
  <si>
    <t>Exceptional Items</t>
  </si>
  <si>
    <t>Profit Before Extraordinary Items &amp; Tax (PBET) (1455-1427)</t>
  </si>
  <si>
    <t>Extra-Ordinary Items</t>
  </si>
  <si>
    <t>Profit Before Tax (PBT) (1467-1426)</t>
  </si>
  <si>
    <t>Tax Expenses:</t>
  </si>
  <si>
    <t>13.1 Current Tax (including Previous Tax)</t>
  </si>
  <si>
    <t>Less: MAT Credit Entitlement</t>
  </si>
  <si>
    <t>Current Tax (NET) (1461-1464)</t>
  </si>
  <si>
    <t xml:space="preserve">13.2 Deferred Tax </t>
  </si>
  <si>
    <t>Total Tax (1466+1463)</t>
  </si>
  <si>
    <t>Net Profit / Loss after Tax (PAT) (1468-1465)</t>
  </si>
  <si>
    <t>Profit / (Loss) from Discontinuing Operations</t>
  </si>
  <si>
    <t>Tax Expense of Discontinuing Operations</t>
  </si>
  <si>
    <t>Profit/ (Loss) from Discontinuing Operations after Tax (1491-1492)</t>
  </si>
  <si>
    <t>Net Profit/ Loss from Continuing and Discontinuing Operations (1475+1495)</t>
  </si>
  <si>
    <t>Foreign Exchange Earned</t>
  </si>
  <si>
    <t>Total Foreign Exchange Earned (1501 to 1504)</t>
  </si>
  <si>
    <t>Foreign Exchange Incurred</t>
  </si>
  <si>
    <t>Total (1551 to 1553)</t>
  </si>
  <si>
    <t>Total (1561 to 1564)</t>
  </si>
  <si>
    <t>Total Foreign Exchange Incurred (1555+1570)</t>
  </si>
  <si>
    <t>Details of Other Income (Code 2150=Code 1402)</t>
  </si>
  <si>
    <t>Income from Investment/Loans &amp; Associates</t>
  </si>
  <si>
    <t xml:space="preserve">1.1 From Subsidiaries </t>
  </si>
  <si>
    <t>1.1.1 Interest</t>
  </si>
  <si>
    <t>1.1.2 Dividend</t>
  </si>
  <si>
    <t>Total (2060+2070)</t>
  </si>
  <si>
    <t>1.2  From Joint Ventures</t>
  </si>
  <si>
    <t>1.2.1 Interest</t>
  </si>
  <si>
    <t>1.2.2 Dividend</t>
  </si>
  <si>
    <t>Total (2076+2077)</t>
  </si>
  <si>
    <t>1.3  From Associates</t>
  </si>
  <si>
    <t>1.3.1 Interest</t>
  </si>
  <si>
    <t xml:space="preserve">1.3.2 Dividend </t>
  </si>
  <si>
    <t>Total (2071+2072)</t>
  </si>
  <si>
    <t>Total (2090+2100)</t>
  </si>
  <si>
    <t>Provisions no longer required written back</t>
  </si>
  <si>
    <t>Profit on Sale of Assets/ Investments</t>
  </si>
  <si>
    <t>Income from Fixed Deposits</t>
  </si>
  <si>
    <t>Income from Fixed Finance Lease</t>
  </si>
  <si>
    <t xml:space="preserve">Bad Debts Recovery </t>
  </si>
  <si>
    <t>Other Non-Operating Income</t>
  </si>
  <si>
    <t>Details of finance cost charged to Profit &amp; Loss Accounts</t>
  </si>
  <si>
    <t xml:space="preserve"> Interest expense</t>
  </si>
  <si>
    <t>Other borrowing Cost</t>
  </si>
  <si>
    <t>Less: Finance Cost Capitalized ,</t>
  </si>
  <si>
    <t>Total Finance Cost (2064+2065-2066)</t>
  </si>
  <si>
    <t>LOANS REPAID / ADJUSTED</t>
  </si>
  <si>
    <t>Total (2001 to 2004)</t>
  </si>
  <si>
    <t xml:space="preserve">PAYMENT TO CENTRAL EXCHEQUER </t>
  </si>
  <si>
    <t>(ACTUAL ON CASH BASIS)</t>
  </si>
  <si>
    <t xml:space="preserve">PAYMENT TO STATE EXCHEQUER </t>
  </si>
  <si>
    <t xml:space="preserve">EXPENDITURE ON R&amp;D </t>
  </si>
  <si>
    <t>Rent /Royalty / Cess paid</t>
  </si>
  <si>
    <t>Subsidies / Grant received from Central &amp; State Government</t>
  </si>
  <si>
    <t>Total (2053+2054+2055+2056)</t>
  </si>
  <si>
    <t>Indirect Taxes paid to Local Authorities (Actual on Cash Basis)</t>
  </si>
  <si>
    <t>Value of Production</t>
  </si>
  <si>
    <t>Sale of Manufactured Goods (net of excise)</t>
  </si>
  <si>
    <t>Change in inventory of manufactured goods</t>
  </si>
  <si>
    <t>Value of production(2061(+) / (-) 2062)</t>
  </si>
  <si>
    <t>State Code</t>
  </si>
  <si>
    <t>Andhra Pradesh</t>
  </si>
  <si>
    <t>Arunachal Pradesh</t>
  </si>
  <si>
    <t>Assam</t>
  </si>
  <si>
    <t>Bihar</t>
  </si>
  <si>
    <t>Chhattisgarh</t>
  </si>
  <si>
    <t>Goa</t>
  </si>
  <si>
    <t>Gujarat</t>
  </si>
  <si>
    <t>Haryana</t>
  </si>
  <si>
    <t>Himachal Pradesh</t>
  </si>
  <si>
    <t>Jammu &amp; Kashmir</t>
  </si>
  <si>
    <t>Jharkhand</t>
  </si>
  <si>
    <t>Karnataka</t>
  </si>
  <si>
    <t>Kerala</t>
  </si>
  <si>
    <t>Madhya Pradesh</t>
  </si>
  <si>
    <t>Maharashtra</t>
  </si>
  <si>
    <t>Manipur</t>
  </si>
  <si>
    <t>Meghalaya</t>
  </si>
  <si>
    <t>Mizoram</t>
  </si>
  <si>
    <t>Nagaland</t>
  </si>
  <si>
    <t>Orissa</t>
  </si>
  <si>
    <t>Punjab</t>
  </si>
  <si>
    <t>Rajasthan</t>
  </si>
  <si>
    <t>Sikkim</t>
  </si>
  <si>
    <t>Tamil Nadu</t>
  </si>
  <si>
    <t>Telangana</t>
  </si>
  <si>
    <t>Tripura</t>
  </si>
  <si>
    <t>Uttar Pradesh</t>
  </si>
  <si>
    <t>Uttrakhand</t>
  </si>
  <si>
    <t>West Bengal</t>
  </si>
  <si>
    <t>Chandigarh</t>
  </si>
  <si>
    <t>Daman and Diu</t>
  </si>
  <si>
    <t>Delhi</t>
  </si>
  <si>
    <t>Lakshadweep</t>
  </si>
  <si>
    <t>Pondicherry</t>
  </si>
  <si>
    <t>Total</t>
  </si>
  <si>
    <t>Note:</t>
  </si>
  <si>
    <t>Item</t>
  </si>
  <si>
    <t>TOTAL SALARY WAGES ALLOWANCES PERKS, PP, SUPEANNUATION BENEITS &amp; ANY OTHER BENEFITS/EMPLOYEE EXPENSES</t>
  </si>
  <si>
    <t>1.1 Less transferred to other accounts, like capitalization of salary, wages, etc.</t>
  </si>
  <si>
    <t>1.2 Charged to P&amp;L account  (4000 – 4010)</t>
  </si>
  <si>
    <t>BREAK UP OF TOTAL SALARY WAGES &amp; BENEFITS*</t>
  </si>
  <si>
    <t>2.1.1 Basic DA</t>
  </si>
  <si>
    <t>2.1.2 HRA, Cost of leased accommodation</t>
  </si>
  <si>
    <t xml:space="preserve">2.1.4 Performance Related Pay </t>
  </si>
  <si>
    <t>2.1.5 Superannuation Benefits</t>
  </si>
  <si>
    <t>Total (4031 to 4035)</t>
  </si>
  <si>
    <t>2.2.1 Basic DA</t>
  </si>
  <si>
    <t>2.2.2HRA,Cost of leased accommodation</t>
  </si>
  <si>
    <t xml:space="preserve">2.2.4 Performance Related Pay </t>
  </si>
  <si>
    <t>2.2.5 Superannuation Benefits</t>
  </si>
  <si>
    <t>Total (4041 to 4045)</t>
  </si>
  <si>
    <t>2.3.1 Basic DA</t>
  </si>
  <si>
    <t>2.3.2 HRA, Cost of leased accommodation</t>
  </si>
  <si>
    <t xml:space="preserve">2.3.4 Performance Related Pay </t>
  </si>
  <si>
    <t>2.3.5 Superannuation Benefits</t>
  </si>
  <si>
    <t>Total (4051 to 4055)</t>
  </si>
  <si>
    <t>2.4.1 Basic DA</t>
  </si>
  <si>
    <t>2.4.2 HRA, Cost of leased accommodation</t>
  </si>
  <si>
    <t>2.4.4 Performance Related Pay</t>
  </si>
  <si>
    <t>2.4.5 Superannuation Benefits</t>
  </si>
  <si>
    <t>Total  (4061  to 4065)</t>
  </si>
  <si>
    <t>2.5 Executives (CDA) (Board level &amp; below Board Level)</t>
  </si>
  <si>
    <t>2.5.1 Basic DA</t>
  </si>
  <si>
    <t xml:space="preserve">2.5.3 Other Perqs. &amp; Allowances </t>
  </si>
  <si>
    <t xml:space="preserve">2.5.4 Superannuation Benefits </t>
  </si>
  <si>
    <t>Total (4071 to 4074)</t>
  </si>
  <si>
    <t>2.6 Non-Unionized Supervisors (CDA)</t>
  </si>
  <si>
    <t>2.6.1 Basic DA</t>
  </si>
  <si>
    <t xml:space="preserve">2.6.3 Other Perqs. &amp; Allowances </t>
  </si>
  <si>
    <t xml:space="preserve">2.6.4 Superannuation Benefits </t>
  </si>
  <si>
    <t>Total (4081 to 4084)</t>
  </si>
  <si>
    <t>2.7 Unionised Supervisors (CDA)</t>
  </si>
  <si>
    <t>2.7.1 Basic DA</t>
  </si>
  <si>
    <t xml:space="preserve">2.7.4 Superannuation Benefits </t>
  </si>
  <si>
    <t xml:space="preserve">Total ( 4091TO 4094) </t>
  </si>
  <si>
    <t>2.8 Workmen (CDA)</t>
  </si>
  <si>
    <t>2.8.1 Basic DA</t>
  </si>
  <si>
    <t>2.8.4 Superannuation Benefits</t>
  </si>
  <si>
    <t>Total  (5001  TO 5004)</t>
  </si>
  <si>
    <t>I   EMPLOYMENT</t>
  </si>
  <si>
    <t xml:space="preserve">1.1.1            Managerial / Executives </t>
  </si>
  <si>
    <t>1.1.2.1         Unionized</t>
  </si>
  <si>
    <t>1.1.2.2        Non-unionized</t>
  </si>
  <si>
    <t xml:space="preserve"> Total   (3062+3063) </t>
  </si>
  <si>
    <t>1.1.3.1        Skilled</t>
  </si>
  <si>
    <t>1. 1.3.2      Un-skilled</t>
  </si>
  <si>
    <t xml:space="preserve">Total    (3066+3067) </t>
  </si>
  <si>
    <t xml:space="preserve">Total number    (3061+3065+3070) </t>
  </si>
  <si>
    <t xml:space="preserve">1.2.1            Managerial / Executives </t>
  </si>
  <si>
    <t>1.2.2.1        Unionized</t>
  </si>
  <si>
    <t>1.2.2.2        Non-unionized</t>
  </si>
  <si>
    <t xml:space="preserve">Total   (3082+3083) </t>
  </si>
  <si>
    <t>1.2.3.1        Skilled</t>
  </si>
  <si>
    <t xml:space="preserve">1.2.3.2       Un-skilled </t>
  </si>
  <si>
    <t xml:space="preserve">Total    (3086+3087) </t>
  </si>
  <si>
    <t xml:space="preserve">Total number    (3081+3085+3090) </t>
  </si>
  <si>
    <t xml:space="preserve">1.3.1            Managerial / Executives </t>
  </si>
  <si>
    <t>1.3.2.1       Unionized</t>
  </si>
  <si>
    <t>1.3.2.2        Non-unionized</t>
  </si>
  <si>
    <t xml:space="preserve">Total   (3111+3112) </t>
  </si>
  <si>
    <t>1.3.3.1        Skilled</t>
  </si>
  <si>
    <t>1.3.3.2         Un-skilled</t>
  </si>
  <si>
    <t>Total    (3116+3117)</t>
  </si>
  <si>
    <t xml:space="preserve">Total number    (3110+3115+3120) </t>
  </si>
  <si>
    <t xml:space="preserve">1.4.1            Managerial / Executives </t>
  </si>
  <si>
    <t>1.4.2.1       Unionized</t>
  </si>
  <si>
    <t>1.4.2.2        Non-unionized</t>
  </si>
  <si>
    <t xml:space="preserve">Total   (3132+3133) </t>
  </si>
  <si>
    <t>1.4.3              Workers</t>
  </si>
  <si>
    <t>1.4.3.1         Skilled</t>
  </si>
  <si>
    <t>1.4.3.2         Un-skilled</t>
  </si>
  <si>
    <t xml:space="preserve">Total    (3136+3137) </t>
  </si>
  <si>
    <t xml:space="preserve"> Total number of female employees    (3131+3135+3140)</t>
  </si>
  <si>
    <t xml:space="preserve">1.7.1            Managerial/Executives </t>
  </si>
  <si>
    <t xml:space="preserve">1.7.2            Supervisors(Non-Unionized) </t>
  </si>
  <si>
    <t xml:space="preserve">1.7.3            Supervisors  (Unionized) </t>
  </si>
  <si>
    <t xml:space="preserve">1.7.4            Workers </t>
  </si>
  <si>
    <t xml:space="preserve">                   Total     (3261 to 3264)</t>
  </si>
  <si>
    <t xml:space="preserve">1.8.1            Managerial/Executives </t>
  </si>
  <si>
    <t xml:space="preserve">1.8.2            Supervisors(Non-Unionized) </t>
  </si>
  <si>
    <t xml:space="preserve">1.8.3            Supervisors  (Unionized) </t>
  </si>
  <si>
    <t xml:space="preserve">1.8.4            Workers </t>
  </si>
  <si>
    <t xml:space="preserve">                   Total       (3241 to 3244)</t>
  </si>
  <si>
    <t xml:space="preserve">NUMBER OF FEMALE EMPLOYEES RECRUITED </t>
  </si>
  <si>
    <t xml:space="preserve">1.9.1            Managerial/Executives </t>
  </si>
  <si>
    <t xml:space="preserve">1.9.2            Supervisors </t>
  </si>
  <si>
    <t xml:space="preserve">1.9.3             Workers </t>
  </si>
  <si>
    <t xml:space="preserve">                   Total      (3251 to 3253) </t>
  </si>
  <si>
    <t>ATTRITION DURING THE YEAR</t>
  </si>
  <si>
    <t xml:space="preserve">1.10.1           Executives </t>
  </si>
  <si>
    <t xml:space="preserve">1.10.2           Supervisors(Non-Unionized) </t>
  </si>
  <si>
    <t xml:space="preserve">1.10.3           Supervisors  (Unionized) </t>
  </si>
  <si>
    <t xml:space="preserve">1.10.4           Workers </t>
  </si>
  <si>
    <t>NEW EMPLOYEES JOINED</t>
  </si>
  <si>
    <t>Total    (3536+3537+3538+3539)</t>
  </si>
  <si>
    <t xml:space="preserve">SURPLUS MANPOWER IDENTIFIED </t>
  </si>
  <si>
    <t xml:space="preserve">1.12.1            Managerial/Executives </t>
  </si>
  <si>
    <t xml:space="preserve">1.12.2            Supervisors </t>
  </si>
  <si>
    <t xml:space="preserve">                  Total           (3181 to 3183) </t>
  </si>
  <si>
    <t>Total    (3186 to 3188)</t>
  </si>
  <si>
    <t xml:space="preserve">1.14.1            Managerial/Executives </t>
  </si>
  <si>
    <t xml:space="preserve">1.14.2            Supervisors </t>
  </si>
  <si>
    <t xml:space="preserve">               Total    (3196 to 3198) </t>
  </si>
  <si>
    <t xml:space="preserve">NUMBER OF POSTS ABOLISHED / SURRENDERED DUE TO VRS </t>
  </si>
  <si>
    <t xml:space="preserve">               Total       (3231 to 3233) </t>
  </si>
  <si>
    <t>DATE OF INTRODUCTION OF VRS IN COMPANY</t>
  </si>
  <si>
    <t>TOTAL (CUMULATIVE) NUMBER OF EMPLOYEES LEFT UNDER VRS SINCE INTRODUCTION OF VRS IN THE COMPANY:</t>
  </si>
  <si>
    <t>LEVEL-WISE BREK UP  OF EXECUTIVES (IDA)</t>
  </si>
  <si>
    <t>LEVEL-WISE BREK UP  OF EXECUTIVES (CDA)</t>
  </si>
  <si>
    <t>NO. OF EMPLOYEES ON LEASED ACCOMMODATION</t>
  </si>
  <si>
    <t xml:space="preserve">                   Total     (3561 to 3564)</t>
  </si>
  <si>
    <t>SOCIAL OVERHEADS</t>
  </si>
  <si>
    <t>EMPLOYEES ELIGIBLE FOR ACCOMMODATION  (in Numbers)</t>
  </si>
  <si>
    <t>HOUSES CONSTRUCTED UPTO THE YEAR  (Number)</t>
  </si>
  <si>
    <t xml:space="preserve">HOUSES UNDER CONSTRUCTION (Number) </t>
  </si>
  <si>
    <t xml:space="preserve"> Strength of SC Employees</t>
  </si>
  <si>
    <t>3.1.1            Managerial / Executives</t>
  </si>
  <si>
    <t>3.1.2.1         Unionized</t>
  </si>
  <si>
    <t>3.1.2.2         Non-unionized</t>
  </si>
  <si>
    <t>Total (3402+3403)</t>
  </si>
  <si>
    <t>3.1.3            Workers</t>
  </si>
  <si>
    <t xml:space="preserve"> 3.1.3.1        Skilled</t>
  </si>
  <si>
    <t xml:space="preserve"> 3.1.3.2        Un-skilled</t>
  </si>
  <si>
    <t xml:space="preserve">Total    (3406+3407) </t>
  </si>
  <si>
    <t xml:space="preserve">                          Total   SCs   (3401+3405+3409) </t>
  </si>
  <si>
    <t>Strength of ST Employees</t>
  </si>
  <si>
    <t xml:space="preserve">3.2.1            Managerial / Executives </t>
  </si>
  <si>
    <t>3.2.2          Supervisory</t>
  </si>
  <si>
    <t>3.2.2.1       Unionized</t>
  </si>
  <si>
    <t>3.2.2.2       Non-unionized</t>
  </si>
  <si>
    <t xml:space="preserve"> Total   (3412+3413)</t>
  </si>
  <si>
    <t>3.2.3          Workers</t>
  </si>
  <si>
    <t>3.2.3.1       Skilled</t>
  </si>
  <si>
    <t xml:space="preserve"> 3.2.3.2      Un-skilled</t>
  </si>
  <si>
    <t xml:space="preserve">Total    (3416+3417) </t>
  </si>
  <si>
    <t xml:space="preserve">Total   STs   (3411+3415+3419) </t>
  </si>
  <si>
    <t xml:space="preserve"> Strength of OBC Employees</t>
  </si>
  <si>
    <t xml:space="preserve">3.3.1          Managerial / Executives </t>
  </si>
  <si>
    <t xml:space="preserve"> 3.3.2.1      Unionized</t>
  </si>
  <si>
    <t>3.3.2.2       Non-unionized</t>
  </si>
  <si>
    <t xml:space="preserve">Total         (3422+3423) </t>
  </si>
  <si>
    <t>3.3.3.1       Skilled</t>
  </si>
  <si>
    <t>3.3.3.2       Un-skilled</t>
  </si>
  <si>
    <t xml:space="preserve"> Total         (3426+3427) </t>
  </si>
  <si>
    <t>Total   OBCs   (3421+3425+3429)</t>
  </si>
  <si>
    <t xml:space="preserve"> Strength of Minority Employees</t>
  </si>
  <si>
    <t xml:space="preserve">3.4.1         Managerial / Executives </t>
  </si>
  <si>
    <t>3.4.2.1      Unionized</t>
  </si>
  <si>
    <t>3.4.2.2      Non-unionized</t>
  </si>
  <si>
    <t xml:space="preserve">Total   (3432+3433) </t>
  </si>
  <si>
    <t>3.4.3.1      Skilled</t>
  </si>
  <si>
    <t>3.4.3.2      Un-skilled</t>
  </si>
  <si>
    <t xml:space="preserve">Total        (3436+3437) </t>
  </si>
  <si>
    <t xml:space="preserve"> Total Minorities      (3431+3435+3439)             </t>
  </si>
  <si>
    <t>Grand Total        (3410+3420+3430+3440)</t>
  </si>
  <si>
    <t>3.5.1        Managerial/Executive</t>
  </si>
  <si>
    <t>3.5.2           Supervisory</t>
  </si>
  <si>
    <t>3.5.2.1        Unionized</t>
  </si>
  <si>
    <t>3.5.2.2        Non-unionized</t>
  </si>
  <si>
    <t>3.5.3          Workers</t>
  </si>
  <si>
    <t xml:space="preserve">   </t>
  </si>
  <si>
    <t xml:space="preserve"> 3.5.3.1      Skilled</t>
  </si>
  <si>
    <t>3.5.3.2 Unskilled</t>
  </si>
  <si>
    <t>Total (3618+3619)</t>
  </si>
  <si>
    <t>Total  (3621+3622)</t>
  </si>
  <si>
    <t>Total (3632+3633)</t>
  </si>
  <si>
    <t>Total  (3636+3637)</t>
  </si>
  <si>
    <t>Total employees Sport Quota (3631+3635+3638)</t>
  </si>
  <si>
    <t>IV</t>
  </si>
  <si>
    <t>RETIREMENT AGE     (in years)</t>
  </si>
  <si>
    <t>VIII</t>
  </si>
  <si>
    <t>Functional Directors</t>
  </si>
  <si>
    <t>Government Directors</t>
  </si>
  <si>
    <t>Non-Official Directors</t>
  </si>
  <si>
    <t>Skill / Trade training facilities of CPSEs</t>
  </si>
  <si>
    <t>Whether Skill Training facilities in CPSE is existing?</t>
  </si>
  <si>
    <t>Yes /No</t>
  </si>
  <si>
    <t>If yes, areas of skill training</t>
  </si>
  <si>
    <t>Whether Skill Training being imparted to</t>
  </si>
  <si>
    <t>Whether spare capacity is available in with CPSE to impart Skill Training to outsiders?</t>
  </si>
  <si>
    <t>Yes / No</t>
  </si>
  <si>
    <t>If yes, the areas of Skill in which training can be in imparted.</t>
  </si>
  <si>
    <t>II.         PRODUCT / SERVICES DETAILS    (main activities)</t>
  </si>
  <si>
    <t xml:space="preserve">         OTHER INFORMATION</t>
  </si>
  <si>
    <t>V</t>
  </si>
  <si>
    <t>5.1.1       Non-Plan    (Rs. in Lakhs)</t>
  </si>
  <si>
    <t xml:space="preserve">                5.1.1.1        Wages &amp; Salary</t>
  </si>
  <si>
    <t xml:space="preserve">                5.1.1.2        VRS / VSS</t>
  </si>
  <si>
    <t xml:space="preserve">                5.1.1.3        Grants  </t>
  </si>
  <si>
    <t xml:space="preserve">                5.1.1.4        Subsidy related to administered prices  </t>
  </si>
  <si>
    <t xml:space="preserve">                5.1.1.5        Others  </t>
  </si>
  <si>
    <t xml:space="preserve">                                   Total          (Rs. in Lakhs)</t>
  </si>
  <si>
    <t xml:space="preserve">                5.1.2.1         Equity  </t>
  </si>
  <si>
    <t xml:space="preserve">                5.1.2.2         Loan</t>
  </si>
  <si>
    <t xml:space="preserve">                5.1.2.3         Others  </t>
  </si>
  <si>
    <t xml:space="preserve">                                    Total    (Rs. in Lakhs)</t>
  </si>
  <si>
    <t>5.2            Details of individual product category / services (maximum 10)</t>
  </si>
  <si>
    <t>5.2.1</t>
  </si>
  <si>
    <t>Name of Product / Service</t>
  </si>
  <si>
    <t>5.2.2</t>
  </si>
  <si>
    <t>Unit of Measurement</t>
  </si>
  <si>
    <t>5.2.3</t>
  </si>
  <si>
    <t>Installed Capacity  for the product/services</t>
  </si>
  <si>
    <t>5.2.4</t>
  </si>
  <si>
    <t xml:space="preserve">Actual Production       (Product / Service </t>
  </si>
  <si>
    <t>5.2.5</t>
  </si>
  <si>
    <t xml:space="preserve">Capacity utilization  (Product / Service)   %    </t>
  </si>
  <si>
    <t>5.2.6</t>
  </si>
  <si>
    <t>Sales Turnover (Product/services) Rs. in lakh</t>
  </si>
  <si>
    <t>5.2.7</t>
  </si>
  <si>
    <t>Domestic Market Share of product / service in %age</t>
  </si>
  <si>
    <t>Sr. No.</t>
  </si>
  <si>
    <t>(1)</t>
  </si>
  <si>
    <t>STATE / UT in which located</t>
  </si>
  <si>
    <t xml:space="preserve">Gross Value of Fixed Assets (including Intangible Asset, Capital Work in Progress, Intangible Assets under  development)  (Rs. in Lakhs) </t>
  </si>
  <si>
    <t>Andaman &amp; Nicobar Islands</t>
  </si>
  <si>
    <t>Dadra &amp; Nagar Haveli</t>
  </si>
  <si>
    <t>a)      On Equity Shares (C4)</t>
  </si>
  <si>
    <t>b)      On Preference Shares (C5)</t>
  </si>
  <si>
    <t>(a)    Software</t>
  </si>
  <si>
    <t>(b)   IPRs-Patents, Trade Marks, Technical Know-how, etc.</t>
  </si>
  <si>
    <t>(c)    Others</t>
  </si>
  <si>
    <t>Total Current Assets (1540+1550+1545+1560+1620+1308)</t>
  </si>
  <si>
    <t>2.5.2 HRA, Cost of leased accommodation</t>
  </si>
  <si>
    <t>2.6.2 HRA, Cost of leased accommodation</t>
  </si>
  <si>
    <t>2.7.2 HRA, Cost of leased accommodation</t>
  </si>
  <si>
    <t>2.8.2 HRA, Cost of leased accommodation</t>
  </si>
  <si>
    <t>2.7 Other operating/Direct/Manufacturing Expenses (including repairs &amp; Maintenance, Transportation, Consultancy Charges, Freight charges, Commission, in all CPSEs and in case of Financial Services it will include Interest and discounting charges also)</t>
  </si>
  <si>
    <t>(2)</t>
  </si>
  <si>
    <t>(3)</t>
  </si>
  <si>
    <t>(4)</t>
  </si>
  <si>
    <t xml:space="preserve">CATEGORY-WISE BREAK-UP OF REGULAR EMPLOYEES </t>
  </si>
  <si>
    <t>CATEGORY-WISE BREAK-UP OF REGULAR EMPLOYEES   (IDA)</t>
  </si>
  <si>
    <t>CATEGORY-WISE BREAK-UP OF REGULAR FEMALE EMPLOYEES</t>
  </si>
  <si>
    <t>Code No. 3100 + 3130 = 3080</t>
  </si>
  <si>
    <t>Total (IDA+CDA) (3550+3555)</t>
  </si>
  <si>
    <t>Strength of Disabled (Divyangjan) Employees</t>
  </si>
  <si>
    <t>3.5.1.1     Visually Disabled (Divyangjan)</t>
  </si>
  <si>
    <t xml:space="preserve"> 3.5.1.2    Orthopedically  Disabled (Divyangjan)</t>
  </si>
  <si>
    <t>3.5.1.3     Hearing Disabled (Divyangjan)</t>
  </si>
  <si>
    <t>3.5.1.4     Other Disabled (Divyangjan)</t>
  </si>
  <si>
    <t>Total (3462 to 3464+3459)</t>
  </si>
  <si>
    <t>3.5.2.1.1     Visually Disabled (Divyangjan)</t>
  </si>
  <si>
    <t>3.5.2.1.2     Orthopedically  Disabled (Divyangjan)</t>
  </si>
  <si>
    <t>3.5.2.1.3     Hearing Disabled (Divyangjan)</t>
  </si>
  <si>
    <t>3.5.2.1.4     Other Disabled (Divyangjan)</t>
  </si>
  <si>
    <t>Total (3466 to 3469)</t>
  </si>
  <si>
    <t>3.5.2.2.1     Visually Disabled (Divyangjan)</t>
  </si>
  <si>
    <t>3.5.2.2.2     Orthopedically  Disabled (Divyangjan)</t>
  </si>
  <si>
    <t>3.5.2.2.3     Hearing Disabled (Divyangjan)</t>
  </si>
  <si>
    <t>3.5.2.2.4     Other Disabled (Divyangjan)</t>
  </si>
  <si>
    <t>Total (3501 to 3504)</t>
  </si>
  <si>
    <t>3.5.3.1.1    Visually Disabled (Divyangjan)</t>
  </si>
  <si>
    <t>3.5.3.1.2    Orthopedically  Disabled (Divyangjan)</t>
  </si>
  <si>
    <t xml:space="preserve"> 3.5.3.1.3     Hearing Disabled (Divyangjan)</t>
  </si>
  <si>
    <t>3.5.3.1.4     Other Disabled (Divyangjan)</t>
  </si>
  <si>
    <t>Total (3506 to 3509)</t>
  </si>
  <si>
    <t>3.5.3.2.1    Visually Disabled (Divyangjan)</t>
  </si>
  <si>
    <t xml:space="preserve"> 3.5.3.2.2    Orthopedically  Disabled (Divyangjan)</t>
  </si>
  <si>
    <t>3.5.3.2.3     Hearing Disabled (Divyangjan)</t>
  </si>
  <si>
    <t>3.5.3.2.4     Other Disabled (Divyangjan)</t>
  </si>
  <si>
    <t>Total (3511 to 3514)</t>
  </si>
  <si>
    <t>Total Long Term Borrowings (Unsecured) (1061 to 1064 + 1066 to 1071 +1084+1085 + 1115)</t>
  </si>
  <si>
    <t>AMOUNT SPENT ON PAYMENT UNDER</t>
  </si>
  <si>
    <t xml:space="preserve"> VRS    (Rs. in Lakhs)</t>
  </si>
  <si>
    <t xml:space="preserve">                Total       (3211 to 3213)   ( Rs. Lakhs)</t>
  </si>
  <si>
    <t>VRS Funding During the Year  (Rs. in Lakhs)</t>
  </si>
  <si>
    <t xml:space="preserve">                      Total   (3216 + 3217)  ( Rs. in Lakhs)</t>
  </si>
  <si>
    <t xml:space="preserve">                       </t>
  </si>
  <si>
    <t xml:space="preserve"> Total (3341+3342+3343)</t>
  </si>
  <si>
    <t>Total (3346+3347+3348)</t>
  </si>
  <si>
    <t xml:space="preserve">CAPITAL COST OF TOWNSHIP   (Rs. in Lakhs)  </t>
  </si>
  <si>
    <t xml:space="preserve">TOWNSHIP MAINTENANCE &amp; ADMN. EXP   (Rs. in Lakhs) </t>
  </si>
  <si>
    <t xml:space="preserve">DEPRECIATION ON TOWNSHIP (for current year only)   (Rs. in Lakhs)  </t>
  </si>
  <si>
    <t>INTERST ON CAPITAL (Township) (Rs. in Lakhs)</t>
  </si>
  <si>
    <t>RENT AND OTHER RECEIPTS TOWARDS HOUSE LEASE  (Rs. in Lakhs)</t>
  </si>
  <si>
    <t>EDUCATIONAL, MEDICAL &amp; SOCIAL OVERHEADS   (Rs. in Lakhs)</t>
  </si>
  <si>
    <t>MEDICAL REIMBURSEMENT /MEDICAL FACILITIES (excluding Health Insurance) (Rs. in Lakhs)</t>
  </si>
  <si>
    <t>PREMIUM ON HEALTH INSURANCE (if any) (Rs.in Lakhs)</t>
  </si>
  <si>
    <t>IX</t>
  </si>
  <si>
    <t>Total   (1423+1429)</t>
  </si>
  <si>
    <t>Through</t>
  </si>
  <si>
    <t>Subsidiaries</t>
  </si>
  <si>
    <t>Joint Ventures</t>
  </si>
  <si>
    <t>Total Investment in foreign projects (1571+1572+1573)</t>
  </si>
  <si>
    <t>Rating</t>
  </si>
  <si>
    <t>Rural Development</t>
  </si>
  <si>
    <t>Slum Area Development</t>
  </si>
  <si>
    <t>1.1.2                 Supervisory</t>
  </si>
  <si>
    <t>1.1.3                    Workers</t>
  </si>
  <si>
    <t>1.2.2                 Supervisory</t>
  </si>
  <si>
    <t>1.2.3                 Workers</t>
  </si>
  <si>
    <t>1.3.2                 Supervisory</t>
  </si>
  <si>
    <t xml:space="preserve">1.3.3                 Workers </t>
  </si>
  <si>
    <t>1.4.2                 Supervisory</t>
  </si>
  <si>
    <t>3.1.2                Supervisory</t>
  </si>
  <si>
    <t>3.3.2              Supervisory</t>
  </si>
  <si>
    <t>3.3.3              Workers</t>
  </si>
  <si>
    <t>3.4.2             Supervisory</t>
  </si>
  <si>
    <t>3.4.3             Workers</t>
  </si>
  <si>
    <t>Actual Expenditure (Rs.in lakhs)</t>
  </si>
  <si>
    <t>1.10</t>
  </si>
  <si>
    <t>III     STRENGTH OF SC / ST / OBC / MINIORTY / Disable/ Ex-Service Men/ Sports Quota Employees</t>
  </si>
  <si>
    <t>3.6.1   Managerial Executive</t>
  </si>
  <si>
    <t xml:space="preserve">3.6.2   Supervisory </t>
  </si>
  <si>
    <t xml:space="preserve">3.6.2.1   Unionized </t>
  </si>
  <si>
    <t>3.6.2.2   Non-Unionized</t>
  </si>
  <si>
    <t>3.6.3   Workers</t>
  </si>
  <si>
    <t>3.6.3.1   Skilled</t>
  </si>
  <si>
    <t>3.6.3.2   Un-Skilled</t>
  </si>
  <si>
    <t>3.7.1   Managerial Executive</t>
  </si>
  <si>
    <t>3.7.2   Supervisory</t>
  </si>
  <si>
    <t>3.7.2.1   Unionized</t>
  </si>
  <si>
    <t>3.7.2.2   Non-Unionized</t>
  </si>
  <si>
    <t>3.7.3   Workers</t>
  </si>
  <si>
    <t>3.7.3.1   Skilled</t>
  </si>
  <si>
    <t>3.7.3.2   Un-Skilled</t>
  </si>
  <si>
    <t>X</t>
  </si>
  <si>
    <t xml:space="preserve">Contingent Liabilities and Commitments </t>
  </si>
  <si>
    <t>8.1.1   Claims against company not acknowledged as debt</t>
  </si>
  <si>
    <t>8.1.2   Guarantees excluding financial guarantees</t>
  </si>
  <si>
    <t>8.1.3   Others</t>
  </si>
  <si>
    <t>Women Directors</t>
  </si>
  <si>
    <t>XIII    Details of Investment made in foreign projects (Rs.in Lakhs)</t>
  </si>
  <si>
    <t>Contribution of CPSEs in developing skill training institutes</t>
  </si>
  <si>
    <t>Number of unemployed youth trained</t>
  </si>
  <si>
    <t>number of people given placement after training</t>
  </si>
  <si>
    <t>Earnings per equity share</t>
  </si>
  <si>
    <t>23.1   Basic</t>
  </si>
  <si>
    <t>23.2   Diluted</t>
  </si>
  <si>
    <t>2.7.3 Other Perqs. &amp; Allowances</t>
  </si>
  <si>
    <t>2.8.3 Other Perqs. &amp; Allowances</t>
  </si>
  <si>
    <t>2.2.3 Other Perqs. &amp; Allowances including the allowances kept outside the 50% ceiling (other pay revisions)/35% ceiling (2017 pay revision)</t>
  </si>
  <si>
    <t>2.3.3 Other Perqs. &amp; Allowances including the allowances kept outside the 50% ceiling (other pay revisions)/35% ceiling (2017 pay revision)</t>
  </si>
  <si>
    <t>2.4.3 Other Perqs. &amp; Allowances including the allowances kept outside the 50% ceiling (other pay revisions)/35% ceiling (2017 pay revision)</t>
  </si>
  <si>
    <t>Total Contingent Liabilities (3701 TO 3703)</t>
  </si>
  <si>
    <t>Item code 3722 should be equal to 1413</t>
  </si>
  <si>
    <t xml:space="preserve">                                                                                                      </t>
  </si>
  <si>
    <t>Name of the Enterprise________________________________</t>
  </si>
  <si>
    <t xml:space="preserve"> Content</t>
  </si>
  <si>
    <t>Number of manufacturing units / other branches(Numeric)</t>
  </si>
  <si>
    <t>Status of company (Sick / Incipient sick or Weak /others)</t>
  </si>
  <si>
    <t xml:space="preserve">Address of  Registered Office </t>
  </si>
  <si>
    <t>Address of   Corporate Office</t>
  </si>
  <si>
    <t>Website Address of the company</t>
  </si>
  <si>
    <t>Yes/No</t>
  </si>
  <si>
    <t>Whether shares are being traded or not, if listed</t>
  </si>
  <si>
    <t>Department of Public Enterprises</t>
  </si>
  <si>
    <t>(v) Others</t>
  </si>
  <si>
    <t>(iv) Others</t>
  </si>
  <si>
    <t>Total (2011 to 2019 + 2081+2083)</t>
  </si>
  <si>
    <t>Total (2021 to 2025+2082+2084)</t>
  </si>
  <si>
    <t>CATEGORY-WISE BREAK-UP OF REGULAR EMPLOYEES   (CDA)</t>
  </si>
  <si>
    <t>Total Short Term Loans (1601 +1602+1603+1606+1607+1611-1604)</t>
  </si>
  <si>
    <t>Total Long Term Loans  (1242+1311+1312+1315+1342+1343-1313)</t>
  </si>
  <si>
    <r>
      <t>Profit Before Exceptional,</t>
    </r>
    <r>
      <rPr>
        <sz val="13"/>
        <color indexed="8"/>
        <rFont val="Times New Roman"/>
        <family val="1"/>
      </rPr>
      <t xml:space="preserve"> </t>
    </r>
    <r>
      <rPr>
        <b/>
        <sz val="13"/>
        <color indexed="8"/>
        <rFont val="Times New Roman"/>
        <family val="1"/>
      </rPr>
      <t>Extra-Ordinary</t>
    </r>
    <r>
      <rPr>
        <sz val="13"/>
        <color indexed="8"/>
        <rFont val="Times New Roman"/>
        <family val="1"/>
      </rPr>
      <t xml:space="preserve"> </t>
    </r>
    <r>
      <rPr>
        <b/>
        <sz val="13"/>
        <color indexed="8"/>
        <rFont val="Times New Roman"/>
        <family val="1"/>
      </rPr>
      <t xml:space="preserve"> Items &amp; Tax (PBEET) (1437-1450)</t>
    </r>
  </si>
  <si>
    <t>Total Short Term Loans and Advances (1608+1306+1392 to 1397)</t>
  </si>
  <si>
    <t>Total Long Term Loans and Advances(1319+1316+1317+1381 to 1386)</t>
  </si>
  <si>
    <t>(c.)</t>
  </si>
  <si>
    <t>2.1.3 Other Perqs. &amp; Allowances including the allowances kept outside the 50% ceiling (other pay revisions)/35% ceiling (2017 pay revision)</t>
  </si>
  <si>
    <t>Strength of Sport Quota Employees</t>
  </si>
  <si>
    <t>P/F</t>
  </si>
  <si>
    <t>Y/N</t>
  </si>
  <si>
    <t>6.10</t>
  </si>
  <si>
    <t xml:space="preserve">Note: Every field is mandatory </t>
  </si>
  <si>
    <t>* provision for abandonment in case of oil company may be shown.</t>
  </si>
  <si>
    <t xml:space="preserve">(d) </t>
  </si>
  <si>
    <t>(i)  Property, Plant and Equipment</t>
  </si>
  <si>
    <t>(ii)  Gross Intangible Assets</t>
  </si>
  <si>
    <t>(iii) Capital work-in-progress</t>
  </si>
  <si>
    <t>(iv)  Intangible Assets under Development</t>
  </si>
  <si>
    <t>fixed Assets</t>
  </si>
  <si>
    <t>Non Current Investment</t>
  </si>
  <si>
    <t>(ii)  Investments in Equity Instruments</t>
  </si>
  <si>
    <t>Subsidiary</t>
  </si>
  <si>
    <t>Associates</t>
  </si>
  <si>
    <t>Other CPSEs</t>
  </si>
  <si>
    <t>Other Companies with in India</t>
  </si>
  <si>
    <r>
      <t>(i</t>
    </r>
    <r>
      <rPr>
        <b/>
        <sz val="13"/>
        <color indexed="8"/>
        <rFont val="Times New Roman"/>
        <family val="1"/>
      </rPr>
      <t>) Loans to Related Parties</t>
    </r>
  </si>
  <si>
    <t>Holding company (incl ultimate holding Cos.)</t>
  </si>
  <si>
    <t xml:space="preserve">Subsidiary </t>
  </si>
  <si>
    <t>(ii) Other Loans</t>
  </si>
  <si>
    <t>(iii) Capital Advances</t>
  </si>
  <si>
    <t>(iv) Security Deposits</t>
  </si>
  <si>
    <t>(v) Advances to related parties</t>
  </si>
  <si>
    <t>(vi)  Other Advances</t>
  </si>
  <si>
    <t>(i) Investment in Equity Instruments</t>
  </si>
  <si>
    <t>Subsidiary Companies</t>
  </si>
  <si>
    <t>(ii) other Investments</t>
  </si>
  <si>
    <t>(i)  Loans to related parties</t>
  </si>
  <si>
    <t>Holding Company(incl. ultimate      Holding cos)</t>
  </si>
  <si>
    <t>Other related parties</t>
  </si>
  <si>
    <t>(ii)  Other Loans</t>
  </si>
  <si>
    <t>(iii)  Security Deposits</t>
  </si>
  <si>
    <t>(iv)  Advances to related parties</t>
  </si>
  <si>
    <t>(v)  Other Advances</t>
  </si>
  <si>
    <t xml:space="preserve">Main Products / Services         </t>
  </si>
  <si>
    <t xml:space="preserve">Units      </t>
  </si>
  <si>
    <t xml:space="preserve"> Capacity Utilisation               </t>
  </si>
  <si>
    <t xml:space="preserve">  Physical  Performance during     </t>
  </si>
  <si>
    <t>Average capacity utilization for all products/services of the company taken together (%ge)</t>
  </si>
  <si>
    <t>5.2.8</t>
  </si>
  <si>
    <t>Sl.No.</t>
  </si>
  <si>
    <t>VI</t>
  </si>
  <si>
    <t>Apprentices Engaged</t>
  </si>
  <si>
    <t>1.1 Export of Goods (FOB Basis)</t>
  </si>
  <si>
    <t>1.3 Interest &amp; Dividend</t>
  </si>
  <si>
    <t>1.4 Other Income</t>
  </si>
  <si>
    <t>2.1.1 Raw Materials</t>
  </si>
  <si>
    <t>2.1.2 Components &amp; Spare Parts</t>
  </si>
  <si>
    <t>2.1.3 Capital Goods</t>
  </si>
  <si>
    <t>2.2.1 Royalty, Know-how, Professional and Consultancy Fee</t>
  </si>
  <si>
    <t xml:space="preserve">2.2.2 Interest Payments </t>
  </si>
  <si>
    <t>2.2.3 Other Expenditure</t>
  </si>
  <si>
    <t>2.2.4 Dividend remitted in Foreign Currency</t>
  </si>
  <si>
    <t>i</t>
  </si>
  <si>
    <t>ii</t>
  </si>
  <si>
    <t>iii</t>
  </si>
  <si>
    <t>iv</t>
  </si>
  <si>
    <t>v</t>
  </si>
  <si>
    <t>vi</t>
  </si>
  <si>
    <t>vii</t>
  </si>
  <si>
    <t>5.1 To Central Government</t>
  </si>
  <si>
    <t>5.2 To State Government</t>
  </si>
  <si>
    <t>5.3 To Financial Institutions / Banks</t>
  </si>
  <si>
    <t>5.4 To Others</t>
  </si>
  <si>
    <t>6.1 Interest on Central Government Loans</t>
  </si>
  <si>
    <t>6.2 Dividend on Central Government Equity</t>
  </si>
  <si>
    <t>6.3 Central Sales Tax #</t>
  </si>
  <si>
    <t>6.4 Central Excise  #</t>
  </si>
  <si>
    <t>6.5 Service tax #</t>
  </si>
  <si>
    <t xml:space="preserve">6.6 Customs Duty # </t>
  </si>
  <si>
    <t>6.7 Corporate Tax (incl. Fringe Benefit Tax)</t>
  </si>
  <si>
    <t>6.8 Dividend tax</t>
  </si>
  <si>
    <t>6.9 Other Taxes &amp; Duties #</t>
  </si>
  <si>
    <t>6.11  Non-Tax Revenue</t>
  </si>
  <si>
    <t>7.1 Interest on State Government Loans</t>
  </si>
  <si>
    <t>7.2 Dividend on State Government Equity</t>
  </si>
  <si>
    <t>7.3 Sale Tax/ State VAT #</t>
  </si>
  <si>
    <t>7.4 State Excise Duty #</t>
  </si>
  <si>
    <t>7.5 Other Taxes &amp; Duties #</t>
  </si>
  <si>
    <t>7.7  Non-Tax Revenue</t>
  </si>
  <si>
    <t>10.1 Product / Service subsidy</t>
  </si>
  <si>
    <t>10.2 Cash subsidy</t>
  </si>
  <si>
    <t>10.3 Interest subsidy</t>
  </si>
  <si>
    <t>10.4 Other subsidies</t>
  </si>
  <si>
    <t xml:space="preserve">XIV  </t>
  </si>
  <si>
    <t>7.2 On State Govt. Loans</t>
  </si>
  <si>
    <t>7.3 On Foreign Loans</t>
  </si>
  <si>
    <t>7.4 On Holding Company Loans</t>
  </si>
  <si>
    <t>7.5 On Bank / Cash Credits</t>
  </si>
  <si>
    <t>Others (will include Deferred payment liabilities., short term maturities of finance lease obligations and other loans &amp; advances)</t>
  </si>
  <si>
    <t>Others (will include Deferred payment Liabilities., short term maturities of finance lease obligations and other loans &amp; advances)</t>
  </si>
  <si>
    <t>Others (will include Deferred payment liabilities, long term maturities of finance lease obligations and other loans &amp; advances)</t>
  </si>
  <si>
    <t>Part-I :Balance Sheet Data</t>
  </si>
  <si>
    <t>Part II: PROFIT AND LOSS ACCOUNTS DATA</t>
  </si>
  <si>
    <t>Part V: Salary &amp; Wages</t>
  </si>
  <si>
    <t>Part VI : Employment &amp; Social Overheads</t>
  </si>
  <si>
    <t>Date from which IND-AS is applicable **</t>
  </si>
  <si>
    <t>Part – III : OTHER FINANCIAL DETAILS</t>
  </si>
  <si>
    <r>
      <t>2.1</t>
    </r>
    <r>
      <rPr>
        <b/>
        <sz val="13"/>
        <rFont val="Times New Roman"/>
        <family val="1"/>
      </rPr>
      <t xml:space="preserve"> Imports (CIF Basis)</t>
    </r>
  </si>
  <si>
    <r>
      <t>2.2</t>
    </r>
    <r>
      <rPr>
        <b/>
        <sz val="13"/>
        <rFont val="Times New Roman"/>
        <family val="1"/>
      </rPr>
      <t xml:space="preserve"> Expenditure in Foreign Currency, on Account of:</t>
    </r>
  </si>
  <si>
    <t>1.4 From Other Investments/Loans &amp;Advances</t>
  </si>
  <si>
    <t>1.4.1 Interest</t>
  </si>
  <si>
    <t>1.4.2 Dividend</t>
  </si>
  <si>
    <t>Total Other Income (2080+2078+2075+2110+2120+2130+2140+2131to2133)</t>
  </si>
  <si>
    <t>i.</t>
  </si>
  <si>
    <t>ii.</t>
  </si>
  <si>
    <t>iii.</t>
  </si>
  <si>
    <t>iv.</t>
  </si>
  <si>
    <t>6.10 Goods and Service Tax (CGST+IGST)</t>
  </si>
  <si>
    <t>7.6 Goods and Service Tax (SGST)</t>
  </si>
  <si>
    <t>Indirect Taxes &amp; Duties (Actual on Cash Basis) (Code 2058= Code (2013 + 2014 + 2019 + 2015 + 2018 + 2022 + 2023 + 2024 + 2059+2083+2084)</t>
  </si>
  <si>
    <t>IDA Select Year (1987/1992/1997/2007/2017)</t>
  </si>
  <si>
    <t>CDA   Select Year (1986/1996/2006/2016)</t>
  </si>
  <si>
    <t>Board Level</t>
  </si>
  <si>
    <t>Below Board Level</t>
  </si>
  <si>
    <t>Number of sanctioned  posts of functional Directors</t>
  </si>
  <si>
    <t>Number of filled post</t>
  </si>
  <si>
    <t>Number of vacant post</t>
  </si>
  <si>
    <t>Number of Sanctioned Post of Government Directors</t>
  </si>
  <si>
    <t>Number of Sanctioned Post of  Non-Official Directors</t>
  </si>
  <si>
    <t>Number of Functional Directors (Women)</t>
  </si>
  <si>
    <t>Number of Govt.  Directors (Women)</t>
  </si>
  <si>
    <t>Number of  Non-Official Directors (Women)</t>
  </si>
  <si>
    <t>Board Level (Functional)</t>
  </si>
  <si>
    <t>Independent Director</t>
  </si>
  <si>
    <t>Below Board Level Management Level</t>
  </si>
  <si>
    <t xml:space="preserve">Below Board Supervisory Level </t>
  </si>
  <si>
    <t>In worker category</t>
  </si>
  <si>
    <t>Total number of female employees (3603+3605+3607+3609+3611)</t>
  </si>
  <si>
    <t>No. of workshops /seminars /training organized to sensitize on gender issues</t>
  </si>
  <si>
    <t>Contingent Liabilities</t>
  </si>
  <si>
    <t>Commitments</t>
  </si>
  <si>
    <t>Total Procurement during the year</t>
  </si>
  <si>
    <t>Annual procurement from MSEs owned by Women Enterprenuers</t>
  </si>
  <si>
    <t>Annual porcurement from GeM</t>
  </si>
  <si>
    <t>Other Details</t>
  </si>
  <si>
    <t>No. of Employees covered under New Pension Scheme</t>
  </si>
  <si>
    <t xml:space="preserve">Average Net Profit made by CPSE in the 3 immediate preceding Financial Years </t>
  </si>
  <si>
    <t>Amount 2% of average Net Profit by CPSEs in the 3 immediate preceding Financial Years</t>
  </si>
  <si>
    <t xml:space="preserve">XII  </t>
  </si>
  <si>
    <t xml:space="preserve">Item </t>
  </si>
  <si>
    <t>Empowerment of Women</t>
  </si>
  <si>
    <t>Empowerment of other Economically Backward Sections</t>
  </si>
  <si>
    <t>Name of credit Rating Agency</t>
  </si>
  <si>
    <t>Main activities of the company (in less than 1000 characters)</t>
  </si>
  <si>
    <t>Year of Commencement of Business with date (DD/MM/YYYY)</t>
  </si>
  <si>
    <t>Main Products of the company (in less than 1000 characters)</t>
  </si>
  <si>
    <t>Cabinet Decision on closure of CPSE, if any,in details (in less than 500 characters)</t>
  </si>
  <si>
    <t>E-mail ID of Nodal Officer</t>
  </si>
  <si>
    <t>Whether Financial and other data is Provisional (P)or Final (F)</t>
  </si>
  <si>
    <t>Whether the company is listed</t>
  </si>
  <si>
    <t>Annual Procurement from Micro and Small Enterprises (MSEs)</t>
  </si>
  <si>
    <t xml:space="preserve">Annual procurement from MSEs owned by SC/ST Entrepreneurs </t>
  </si>
  <si>
    <t>Total number of products / services</t>
  </si>
  <si>
    <t>* Other Provisions</t>
  </si>
  <si>
    <t>Ladakh</t>
  </si>
  <si>
    <t>Part IV: Information on Units</t>
  </si>
  <si>
    <t>S No</t>
  </si>
  <si>
    <t>Location of the Major Units:</t>
  </si>
  <si>
    <t>Name of Major Units</t>
  </si>
  <si>
    <t>Type</t>
  </si>
  <si>
    <t>State/UT</t>
  </si>
  <si>
    <t>District Name</t>
  </si>
  <si>
    <t>Pincode</t>
  </si>
  <si>
    <t>Location</t>
  </si>
  <si>
    <t>Number of persons working in the units</t>
  </si>
  <si>
    <t>Regular Working</t>
  </si>
  <si>
    <t>Contractual employee</t>
  </si>
  <si>
    <t>Casual employee</t>
  </si>
  <si>
    <t>Gross Block (in Rs.)</t>
  </si>
  <si>
    <t>Note : The information shough as above for all units should be furnish first then proceed to PART-IV:FORM-2 for checking state level total employees (only for employement)</t>
  </si>
  <si>
    <t>State</t>
  </si>
  <si>
    <t>Major Units Name</t>
  </si>
  <si>
    <t>Regular Emp</t>
  </si>
  <si>
    <t>Contractual Emp</t>
  </si>
  <si>
    <t>Casual Emp</t>
  </si>
  <si>
    <t>Total Emp</t>
  </si>
  <si>
    <t>Gross Block</t>
  </si>
  <si>
    <t>Edit Section</t>
  </si>
  <si>
    <t>delete</t>
  </si>
  <si>
    <t>The Total number of employees should include Regular Employee,Contractual Employee,Casual Employee which should be equal to PART-VI Respective Item Code No. 3080,3159,3160</t>
  </si>
  <si>
    <t>1.6.1</t>
  </si>
  <si>
    <t>1.6.2</t>
  </si>
  <si>
    <t>* Other Income(Code 2150=Code1402)</t>
  </si>
  <si>
    <t>Disaster Management</t>
  </si>
  <si>
    <t>Parameters</t>
  </si>
  <si>
    <t>Input</t>
  </si>
  <si>
    <t>Date of Approval*</t>
  </si>
  <si>
    <t>Original Cost (Rs in Crore)*</t>
  </si>
  <si>
    <t>Physical Progress (%)*</t>
  </si>
  <si>
    <t>Project Name</t>
  </si>
  <si>
    <t>Date of Approval</t>
  </si>
  <si>
    <t>Original Cost(Rs in Crore)</t>
  </si>
  <si>
    <t>Anticipated Cost(Rs in Crore)</t>
  </si>
  <si>
    <t>Physical Progress(%)</t>
  </si>
  <si>
    <t>Part A: Details of JVs</t>
  </si>
  <si>
    <t>If there is No or Nil Joint Ventures (JVs) Kindly enter the '0' only then press 'Submit' button</t>
  </si>
  <si>
    <t>Part B: Details of Promoters</t>
  </si>
  <si>
    <t>CPSE=Central Public Sector Enterprises,SLPE=State Level Public Enterprises</t>
  </si>
  <si>
    <t>1.2 Royalty, Know-how, Professional and Consultancy Fee</t>
  </si>
  <si>
    <t xml:space="preserve">Strength of Ex-Servicemen Employees </t>
  </si>
  <si>
    <t>Total Ex-Servicemen (3617+3620+3625)</t>
  </si>
  <si>
    <t>Details of CSR projects and their status in Aspirational Districts</t>
  </si>
  <si>
    <t>State / UT</t>
  </si>
  <si>
    <r>
      <t>District Name</t>
    </r>
    <r>
      <rPr>
        <sz val="11"/>
        <color indexed="10"/>
        <rFont val="Arial"/>
        <family val="2"/>
      </rPr>
      <t> </t>
    </r>
  </si>
  <si>
    <t>Sector Name</t>
  </si>
  <si>
    <t>Brief Description of project</t>
  </si>
  <si>
    <t>Whether Project is related to COVID (Yes/No)</t>
  </si>
  <si>
    <t>Date of Receipt of project from District Administration (mm-yyyy)</t>
  </si>
  <si>
    <t>Status of the Project (Approve/Under Review)</t>
  </si>
  <si>
    <t xml:space="preserve"> Amount Requested for the project (in crores)</t>
  </si>
  <si>
    <t>Amount Actually Sanctioned (in crores)</t>
  </si>
  <si>
    <t>Amount Actually Disbursed to the District Administration (in crores)</t>
  </si>
  <si>
    <t>Reason (if the project/disburement is pending) (max 500 Char. only)</t>
  </si>
  <si>
    <t>Remarks (max 500 Char. only)</t>
  </si>
  <si>
    <t xml:space="preserve">State-wise CSR Amount </t>
  </si>
  <si>
    <t>CSR Amount (Rs in lakhs)</t>
  </si>
  <si>
    <t>Reasons for increase / decrease in profitability of CPSEs</t>
  </si>
  <si>
    <t>5.1.2     Plan              (Rs. in Lakhs)</t>
  </si>
  <si>
    <t>5.1.2.4  Unit-wise details of VRS optees</t>
  </si>
  <si>
    <t xml:space="preserve">                5.1.2.4.1 No. of Executives &amp; Supervisory employees</t>
  </si>
  <si>
    <t xml:space="preserve">                5.1.2.4.2 No. of workers</t>
  </si>
  <si>
    <t>JVs Code</t>
  </si>
  <si>
    <t>JVs Name</t>
  </si>
  <si>
    <t>Promoter Name</t>
  </si>
  <si>
    <t>Status of Promoters</t>
  </si>
  <si>
    <t>Share of Promoters (%)</t>
  </si>
  <si>
    <t>Sr No 1 to 12 below are as per Schedule VII of Companies Act,2003 (as per section 135, Point no. i to xii)</t>
  </si>
  <si>
    <t xml:space="preserve">  Total CSR expenditure (3711 to 3721 + 3728+3729) </t>
  </si>
  <si>
    <t>State / UT (Please give state wise data)</t>
  </si>
  <si>
    <t>Indian/Foreign (based on address of registered Office of the JV)</t>
  </si>
  <si>
    <t>No. of Promoters (excluding your CPSEs)</t>
  </si>
  <si>
    <t>Sector of Operation</t>
  </si>
  <si>
    <t>Major activity</t>
  </si>
  <si>
    <t>Turnover (Rs. in Lakh)</t>
  </si>
  <si>
    <t>PAT/Loss (Rs. in Lakh)</t>
  </si>
  <si>
    <t>Return on Investment (%)</t>
  </si>
  <si>
    <t>Reason for Zero or Negative PAT</t>
  </si>
  <si>
    <t>Reason for Zero Turnover</t>
  </si>
  <si>
    <t>Write up on activity</t>
  </si>
  <si>
    <t xml:space="preserve">     COMPANY PROFILE - FORM I</t>
  </si>
  <si>
    <t>Name of CEO</t>
  </si>
  <si>
    <t>E-mail ID of CEO</t>
  </si>
  <si>
    <t>Telephone Number of CEO</t>
  </si>
  <si>
    <t>Mobile Number of CEO</t>
  </si>
  <si>
    <t xml:space="preserve">Dealing officer  (under Nodal officer) for PE Survey </t>
  </si>
  <si>
    <t>E-mail ID of Dealing officer</t>
  </si>
  <si>
    <t xml:space="preserve">     COMPANY PROFILE- FORM II</t>
  </si>
  <si>
    <t>Year of Incorporation with date (Note : It should match as per MCA/Special Act records, if incorporated as per Companies Act/Special act)</t>
  </si>
  <si>
    <t xml:space="preserve">Act under which incorporated </t>
  </si>
  <si>
    <t>Input data sheet for PE Survey 2021-22(for Non IND-AS CPSEs)</t>
  </si>
  <si>
    <t>2021-22 Figures in Rupees lakh (Rounded off to the nearest Lakh)</t>
  </si>
  <si>
    <t>Profit/Loss of Current Year (2021-22) (B) Item Code 1339 should be same as Item Code 1600)</t>
  </si>
  <si>
    <t>Opening Balance of P/L Account as on 1.4.2021  (A)</t>
  </si>
  <si>
    <t>Closing Balance as on 31.03.2022 (C9) = (A+C7-C8)</t>
  </si>
  <si>
    <t>Right of Use Assets (ROU)</t>
  </si>
  <si>
    <t>FCCR</t>
  </si>
  <si>
    <t>Assets Held for Sale</t>
  </si>
  <si>
    <t>(d)    Right of Use Assets(ROU)</t>
  </si>
  <si>
    <t>2.11 Prior Period Expenses</t>
  </si>
  <si>
    <t>Value of Services</t>
  </si>
  <si>
    <t>Original DOC*</t>
  </si>
  <si>
    <t>Anticipated DOC*</t>
  </si>
  <si>
    <t>Time gap in Completion</t>
  </si>
  <si>
    <t>Reasons for early closure or delay in project</t>
  </si>
  <si>
    <t>Original DOC (Date of Completion)</t>
  </si>
  <si>
    <t>Anticipated DOC (Date of Completion)</t>
  </si>
  <si>
    <t xml:space="preserve">DD MM YYYY </t>
  </si>
  <si>
    <t>DD MM YYYY</t>
  </si>
  <si>
    <t>1.1 Addition in Property, Plant &amp; Equipment</t>
  </si>
  <si>
    <t>1.2 Change in CWIP</t>
  </si>
  <si>
    <t>1.3 Addition in Intangible Assets</t>
  </si>
  <si>
    <t>1.4 Change in Intangible Assets under Development</t>
  </si>
  <si>
    <t>1.5 Addition in Investment Property</t>
  </si>
  <si>
    <t>1.6 Change in Capital Advances</t>
  </si>
  <si>
    <t>FINANCE SECTOR CPSEs (only to be filled by finance sector CPSEs)</t>
  </si>
  <si>
    <t>To be collected in %age</t>
  </si>
  <si>
    <t>SHARE CAPITAL RELATED INFORMATION</t>
  </si>
  <si>
    <t>To be in date format (DD MM YYYY)</t>
  </si>
  <si>
    <t>1001/1010</t>
  </si>
  <si>
    <t>1003/1010</t>
  </si>
  <si>
    <t>EXPORT/IMPORT</t>
  </si>
  <si>
    <t>VALUE OF PRODUCTION/SERVICES</t>
  </si>
  <si>
    <t>Reasons to be asked if (6.1 + 6.2) is not equal to figures provided at 6.3</t>
  </si>
  <si>
    <t>PROCUREMENT DETAILS</t>
  </si>
  <si>
    <t>RESEARCH &amp; DEVELOPMENT EXPENSES</t>
  </si>
  <si>
    <t xml:space="preserve">    Part X: Reasons for variation</t>
  </si>
  <si>
    <t>Particulars</t>
  </si>
  <si>
    <t>Change in %</t>
  </si>
  <si>
    <t>Reasons</t>
  </si>
  <si>
    <t>1</t>
  </si>
  <si>
    <t>2</t>
  </si>
  <si>
    <t>3</t>
  </si>
  <si>
    <t>4</t>
  </si>
  <si>
    <t>5</t>
  </si>
  <si>
    <t>6</t>
  </si>
  <si>
    <t>7</t>
  </si>
  <si>
    <t>8</t>
  </si>
  <si>
    <t>9</t>
  </si>
  <si>
    <t>10</t>
  </si>
  <si>
    <t>11</t>
  </si>
  <si>
    <t>Reason for increase / decrease in profitability</t>
  </si>
  <si>
    <t>Key indicators</t>
  </si>
  <si>
    <t>Financial Investment 
(formula to be written)</t>
  </si>
  <si>
    <t>Capital Employed 
(formula to be written)</t>
  </si>
  <si>
    <t>Net Worth 
(formula to be written)</t>
  </si>
  <si>
    <t>EBITDA 
(formula to be written)</t>
  </si>
  <si>
    <t>Asset Turnover Ratio 
(formula to be written)</t>
  </si>
  <si>
    <t xml:space="preserve"> Net Profit Margin 
(formula to be written)</t>
  </si>
  <si>
    <t xml:space="preserve"> Operating Margin (%) 
(formula to be written)</t>
  </si>
  <si>
    <t>Return on Networth (%) 
(formula to be written)</t>
  </si>
  <si>
    <t>Return on Assets (%) (formula to be written)</t>
  </si>
  <si>
    <t>Return on Capital Employed (%) (formula to be written)</t>
  </si>
  <si>
    <t>Debt/Equity Ratio (times) (formula to be written)</t>
  </si>
  <si>
    <t>Sales/Capital Employed (%) (formula to be written)</t>
  </si>
  <si>
    <t>Company Identification Number (CIN)
(ex. U12345AA1234AAA123456)</t>
  </si>
  <si>
    <t>Permanent Account Number (PAN)</t>
  </si>
  <si>
    <t>Mission and Vision (in less than 1500 characters)</t>
  </si>
  <si>
    <t xml:space="preserve">	Number of joint ventures(including Operational,Under Liquidation,Under Closure/Closed ),if any (Numeric)</t>
  </si>
  <si>
    <t>Significant Events (in less than 1000 characters) (Do not add attachments)</t>
  </si>
  <si>
    <t>Total Reserves &amp; Surplus (1021 + 1022 + 1024 + 1029 + 1027 + 1033 + 1036 + 1028 +1034+1031+1026+1294)</t>
  </si>
  <si>
    <t>Total Gross Intangible Assets (1211to1213+1292)</t>
  </si>
  <si>
    <t>Total Gross Tangible Assets (1201 to 1205+1291)</t>
  </si>
  <si>
    <t>Grand Total Assets (1230 +1309+1293)</t>
  </si>
  <si>
    <t>Total Expenditure (1407 + 1406 + 1419 + 1408 + 1412 + 1409 + 1415 + 1418 + 1416 + 1414+1676)</t>
  </si>
  <si>
    <t xml:space="preserve">Total Employee (1)+(2)+(3) </t>
  </si>
  <si>
    <t>Regular Employee (4)</t>
  </si>
  <si>
    <t>Contractual Employee (5)</t>
  </si>
  <si>
    <t>Casual Employee (6)</t>
  </si>
  <si>
    <t xml:space="preserve">	Total Employee (4)+(5)+(6)</t>
  </si>
  <si>
    <t>Regular Employee (1)</t>
  </si>
  <si>
    <t>Contractual Employee (2)</t>
  </si>
  <si>
    <t>Casual Employee (3)</t>
  </si>
  <si>
    <t>Overseas location</t>
  </si>
  <si>
    <t>Eradicating hunger, poverty and malnutrition; promoting health care including preventive health care and sanitation including contribution to the ‘Swachh Bharat Kosh’ set-up by the Central Government for the promotion of sanitation and making available safe drinking water</t>
  </si>
  <si>
    <t>Promoting education, including special education and employment enhancing vocational skills especially among children, women, elderly, and the differently abled and livelihood enhancement projects</t>
  </si>
  <si>
    <t xml:space="preserve">	promoting gender equality and empowering women, setting up homes and hostels for women and orphans; setting up old age homes, day care centers and such other facilities for senior citizens and measures for reducing inequalities faced by socially and economically backward groups(3726+3727)</t>
  </si>
  <si>
    <t>Ensuring environmental sustainability, ecological balance, protection of flora and fauna, animal welfare, agro forestry, conservation of natural resources and maintaining quality of soil, air and water including contribution to the ‘Clean Ganga Fund’ set-up by the Central Government for rejuvenation of river Ganga</t>
  </si>
  <si>
    <t>Protection of national heritage, art and culture including restoration of building and sites of historical importance and works of art; setting up public libraries; promotion and development of traditional arts and handicrafts</t>
  </si>
  <si>
    <t>Measures for the benefit of armed forces veterans, war widows and their dependents;</t>
  </si>
  <si>
    <t>Training to promote rural sports, nationally recognized sports, Paralympic sports and Olympic sports;</t>
  </si>
  <si>
    <t>Contribution to the Prime Minister’s National Relief Fund or any other fund set up by the Central Government for socio-economic development and relief and welfare of the Scheduled Castes, the Scheduled Tribes, other backward classes, minorities and women</t>
  </si>
  <si>
    <t>Contributions or funds provided to technology incubators located within academic institutions which are approved by the Central Government</t>
  </si>
  <si>
    <t xml:space="preserve">	% Holding</t>
  </si>
  <si>
    <t>As submitted by Ministry</t>
  </si>
  <si>
    <t xml:space="preserve">	As submitted by CPSE</t>
  </si>
  <si>
    <t>Difference</t>
  </si>
  <si>
    <t>Cent.Gov. Holding (%)</t>
  </si>
  <si>
    <t xml:space="preserve">	Holding Co. stake (%)</t>
  </si>
  <si>
    <t xml:space="preserve">    Part IX: MOU Evaluation Related Information - Standalone Basis - Form I</t>
  </si>
  <si>
    <t>1.7 Share of CPSE in JVs</t>
  </si>
  <si>
    <t>Share of CPSE in JVs</t>
  </si>
  <si>
    <t>No. of Production / Services rendered (As per Signed MoU Target)</t>
  </si>
  <si>
    <t>Product I</t>
  </si>
  <si>
    <t>Name of Production / Services rendered (Name as per Signed MoU Target)</t>
  </si>
  <si>
    <t>Unit of Production / Services rendered (Unit as per Signed MoU Target)</t>
  </si>
  <si>
    <t>Installed Capacity</t>
  </si>
  <si>
    <t xml:space="preserve">	Actual Production / Services rendered</t>
  </si>
  <si>
    <t>Capacity Utilisation (%)</t>
  </si>
  <si>
    <t xml:space="preserve">	Sanctioned Strength</t>
  </si>
  <si>
    <t>3061S</t>
  </si>
  <si>
    <t xml:space="preserve">	Vacancy</t>
  </si>
  <si>
    <t>3061V</t>
  </si>
  <si>
    <t>3062S</t>
  </si>
  <si>
    <t>3062V</t>
  </si>
  <si>
    <t>3063S</t>
  </si>
  <si>
    <t>3063V</t>
  </si>
  <si>
    <t>3066S</t>
  </si>
  <si>
    <t>3066V</t>
  </si>
  <si>
    <t>3067S</t>
  </si>
  <si>
    <t>3067V</t>
  </si>
  <si>
    <t>3081S</t>
  </si>
  <si>
    <t>3081V</t>
  </si>
  <si>
    <t>3082S</t>
  </si>
  <si>
    <t>3082V</t>
  </si>
  <si>
    <t>3083S</t>
  </si>
  <si>
    <t>3083V</t>
  </si>
  <si>
    <t>3086S</t>
  </si>
  <si>
    <t>3086V</t>
  </si>
  <si>
    <t>3087S</t>
  </si>
  <si>
    <t>3087V</t>
  </si>
  <si>
    <t>3110S</t>
  </si>
  <si>
    <t>3110V</t>
  </si>
  <si>
    <t>3111S</t>
  </si>
  <si>
    <t>3111V</t>
  </si>
  <si>
    <t>3112S</t>
  </si>
  <si>
    <t>3112V</t>
  </si>
  <si>
    <t>3116S</t>
  </si>
  <si>
    <t>3116V</t>
  </si>
  <si>
    <t>3117S</t>
  </si>
  <si>
    <t>3117V</t>
  </si>
  <si>
    <t>1.5.1</t>
  </si>
  <si>
    <t>TOTAL CASUAL / DAILY RATED WORKERS (MALE)</t>
  </si>
  <si>
    <t>3160M</t>
  </si>
  <si>
    <t>1.5.2</t>
  </si>
  <si>
    <t xml:space="preserve">	TOTAL CASUAL / DAILY RATED WORKERS (FEMALE)</t>
  </si>
  <si>
    <t>3160F</t>
  </si>
  <si>
    <t>1.5.3</t>
  </si>
  <si>
    <t>TOTAL CONTRACT WORKERS / EMPLOYEES (MALE)</t>
  </si>
  <si>
    <t>3159M</t>
  </si>
  <si>
    <t xml:space="preserve">	TOTAL CONTRACT WORKERS / EMPLOYEES (FEMALE)</t>
  </si>
  <si>
    <t>3159F</t>
  </si>
  <si>
    <t>1.6.3</t>
  </si>
  <si>
    <t>1.6.4</t>
  </si>
  <si>
    <t>NUMBER OF APPRENTICES ENGAGED DURING THE YEAR (MALE)</t>
  </si>
  <si>
    <t>3172M</t>
  </si>
  <si>
    <t>1.6.5</t>
  </si>
  <si>
    <t xml:space="preserve">	NUMBER OF APPRENTICES ENGAGED DURING THE YEAR (FEMALE)</t>
  </si>
  <si>
    <t>3172F</t>
  </si>
  <si>
    <t>1.6.6</t>
  </si>
  <si>
    <t xml:space="preserve">14.3 State-wise CSR Amount </t>
  </si>
  <si>
    <t>Securities Premium</t>
  </si>
  <si>
    <t>Others (will include Deferred payment liabilities,  other loans &amp; advances)</t>
  </si>
  <si>
    <t>Others (will include Deferred payment liabilities, other loans &amp; advances)</t>
  </si>
  <si>
    <t>Lease liabilities</t>
  </si>
  <si>
    <t>(c )</t>
  </si>
  <si>
    <t>(A) total outstanding dues of micro enterprises and small enterprises; and</t>
  </si>
  <si>
    <t>1083 A</t>
  </si>
  <si>
    <t>(b) total outstanding dues of creditors other than micro enterprises and small enterprises.</t>
  </si>
  <si>
    <t>1083 B</t>
  </si>
  <si>
    <t>Others (will include Deferred payment Liabilities., other loans &amp; advances)</t>
  </si>
  <si>
    <t>Total Short Term Borrowings (1060+1099+1351)</t>
  </si>
  <si>
    <t>Trade Payables (1350A + 1350B)</t>
  </si>
  <si>
    <t>1350 A</t>
  </si>
  <si>
    <t>1350 B</t>
  </si>
  <si>
    <t xml:space="preserve">(e) </t>
  </si>
  <si>
    <t>Total Other Current Liabilities (1352 to 1358)</t>
  </si>
  <si>
    <t>Total Income (1403 + 1402)</t>
  </si>
  <si>
    <t>Total Non-Current Liabilities (1110+1065+1080 + 1090 + 1119+1295)</t>
  </si>
  <si>
    <t>Total Current Liabilities (1296+1350+1360+1262+1297)</t>
  </si>
  <si>
    <t>Profit/Loss of Current Year (2022-23) (B) Item Code 1339 should be same as Item Code 1600)</t>
  </si>
  <si>
    <t>AMOUNT OF OUTSTANDING DUES, if any, as on 31.3.2023</t>
  </si>
  <si>
    <t>2022-23</t>
  </si>
  <si>
    <t>Dividend Paid during the year (Excluding DDT)</t>
  </si>
  <si>
    <t>Proportionate CAPEX by JVs</t>
  </si>
  <si>
    <t>Share Price (Closing price as on 31st March of Previous Year)</t>
  </si>
  <si>
    <t>No. of Shares Outstanding (as on 31st March of Previous Year)</t>
  </si>
  <si>
    <t>Share Price (Closing price as on 31st March of Current Year)</t>
  </si>
  <si>
    <t>No. of Shares Outstanding (as on 31st March of Current Year)</t>
  </si>
  <si>
    <t>Redemption of Bonus Preference Shares</t>
  </si>
  <si>
    <t>Dividend on Bonus Preference Shares</t>
  </si>
  <si>
    <t>Interest on Bonus Debentures</t>
  </si>
  <si>
    <t>Trade Receivables (Including Unbilled and Not Due)</t>
  </si>
  <si>
    <t>Unbilled Trade Receivables</t>
  </si>
  <si>
    <t>Name of Chairman/CMD</t>
  </si>
  <si>
    <t>Auto populated last year data here</t>
  </si>
  <si>
    <t>E-mail ID of Chairman/CMD</t>
  </si>
  <si>
    <t>Telephone Number of Chairman/CMD</t>
  </si>
  <si>
    <t>Moble Number of Chairman/CMD</t>
  </si>
  <si>
    <t>Name of Managing Director</t>
  </si>
  <si>
    <t>E-mail ID of Managing Director</t>
  </si>
  <si>
    <t>Telephone Number of Managing Director</t>
  </si>
  <si>
    <t>Moble Number of Managing Director</t>
  </si>
  <si>
    <t>To be autopopulated and editable</t>
  </si>
  <si>
    <t>Number of immediate subsidiaries, if any (Numeric)</t>
  </si>
  <si>
    <t>(i) No. of Indian Subsidiaries (Whose registered offices in India)</t>
  </si>
  <si>
    <t>(ii) No. of Foreign Subsidiaries (whose Registered office is outside India)</t>
  </si>
  <si>
    <t xml:space="preserve">Name of Immidiate Holding Company, if any. </t>
  </si>
  <si>
    <t>1.15 (i)</t>
  </si>
  <si>
    <t>Company Grading (Maharatna /Nav Ratna/Mini Ratna I/Mini Ratna II) Note: Company grading status should be as of 31st March 2023</t>
  </si>
  <si>
    <t>1.15 (ii)</t>
  </si>
  <si>
    <t>1.15 (iii)</t>
  </si>
  <si>
    <t>Whether IND-AS is applicable</t>
  </si>
  <si>
    <t>If Listed, Listed for</t>
  </si>
  <si>
    <t>Name of the Stock Exchange(s), if listed</t>
  </si>
  <si>
    <t>Is Exemption of posts from the rule of immediate absorption taken (Y/N)</t>
  </si>
  <si>
    <t>If Yes, Number of posts exempted</t>
  </si>
  <si>
    <t>No.of posts exempted.</t>
  </si>
  <si>
    <t>Remarks (If total No.of Employees is "Zero")</t>
  </si>
  <si>
    <t>Total Employees (4+5+6+7)</t>
  </si>
  <si>
    <t>Should be equal to or more than 500 cr</t>
  </si>
  <si>
    <t>Sanctioned Strength</t>
  </si>
  <si>
    <t>Deputation Strength</t>
  </si>
  <si>
    <t>Total paid-up capital (Part I Form II Code 1010)</t>
  </si>
  <si>
    <t xml:space="preserve">	Loans (Part I Form II Code 1065 &amp; 1110)</t>
  </si>
  <si>
    <t xml:space="preserve">	Revenue from Operation (Part II Code 1410)</t>
  </si>
  <si>
    <t xml:space="preserve">	Other Income (Part II Code 1402)</t>
  </si>
  <si>
    <t xml:space="preserve">	Overall Profit / Loss (Part II Code 1600)</t>
  </si>
  <si>
    <t xml:space="preserve">	Reserves and surplus (Part I Form II Code 1030)</t>
  </si>
  <si>
    <t xml:space="preserve">	Dividend (Part I Form II Code 1480)</t>
  </si>
  <si>
    <t xml:space="preserve">Contribution to central exchequer (Part III Form II Code 2020)	</t>
  </si>
  <si>
    <t xml:space="preserve">	Foreign exchange earnings (Part III Form I Code 1510)</t>
  </si>
  <si>
    <t>If Difference is not 0, then Reasons</t>
  </si>
  <si>
    <t xml:space="preserve">	No. of Regular Employees (Part VI Form I Code 3080)</t>
  </si>
  <si>
    <t xml:space="preserve">Unspent CSR Amount of previous years not carried forward (Part-VI : Form III Code 1423-1424)	</t>
  </si>
  <si>
    <t>Reasons for "NIL" Value of Production (Part III: Form I- 2063)</t>
  </si>
  <si>
    <t>Reasons for "NIL" Value of Services(Part III: Form I- 2068)</t>
  </si>
  <si>
    <t>Note</t>
  </si>
  <si>
    <t>Name of the CMD/MD/Both</t>
  </si>
  <si>
    <t>Select from Drop Down (Chairman/CMD,MD,Both)</t>
  </si>
  <si>
    <t>Mode of selection (CMD)</t>
  </si>
  <si>
    <t>PESB/SCSC/CSB or Others (Drop down).
In case others is selected, a "Remarks" field will be opened to put the details.</t>
  </si>
  <si>
    <t>Mode of selection (MD)</t>
  </si>
  <si>
    <t xml:space="preserve">	Contact Telephone/Mobile No. of Nodal Officer</t>
  </si>
  <si>
    <t xml:space="preserve">	Contact Telephone/Mobile No. of Dealing officer</t>
  </si>
  <si>
    <t>Auto populated from the last  year data and same will not be editable. Any changes to be made on furnishing email request along with supporting document.</t>
  </si>
  <si>
    <t>Autopopulated from last year data and will be editable only on request and will be done after obtaining a email request with supporting docs.</t>
  </si>
  <si>
    <t>Autopopulated from last year and editable</t>
  </si>
  <si>
    <t xml:space="preserve">(i) Schedule of company  (Select – A / B / C / D / others)                                     </t>
  </si>
  <si>
    <t xml:space="preserve">	(ii) Since when under this Schedule</t>
  </si>
  <si>
    <t>(Since when Ratna Category has been alloted</t>
  </si>
  <si>
    <t>1.15 (iv)</t>
  </si>
  <si>
    <t>Bonds/ or Shares/ or both shares and bonds (Select from Drop down)</t>
  </si>
  <si>
    <t>NSE/BSE/Both (Select from drop down)</t>
  </si>
  <si>
    <t xml:space="preserve">	Type of formation</t>
  </si>
  <si>
    <t>SPV/BOO/BOOT/BOT/HAM/Others/Not applicable (Select from Drop down)</t>
  </si>
  <si>
    <t>Whether the CPSE is covered under Section-8 or Section-25 of Companies Act</t>
  </si>
  <si>
    <t>Sec 8, Companies act 2013/ Section 25, companies act 1956, Both, No (Select from Drop down)</t>
  </si>
  <si>
    <t>1.4  (A)</t>
  </si>
  <si>
    <t xml:space="preserve">	CATEGORY-WISE BREAK-UP OF REGULAR TRANSGENDER EMPLOYEES</t>
  </si>
  <si>
    <t>3131A</t>
  </si>
  <si>
    <t>              Supervisory</t>
  </si>
  <si>
    <t>3132A</t>
  </si>
  <si>
    <t>3133A</t>
  </si>
  <si>
    <t xml:space="preserve">Total   (3132A+3133A) </t>
  </si>
  <si>
    <t>3135A</t>
  </si>
  <si>
    <t>3136A</t>
  </si>
  <si>
    <t>3137A</t>
  </si>
  <si>
    <t xml:space="preserve">Total    (3136A+3137A) </t>
  </si>
  <si>
    <t>3140A</t>
  </si>
  <si>
    <t xml:space="preserve"> Total number of Transgender employees    (3131A+3135A+3140A)</t>
  </si>
  <si>
    <t>3150A</t>
  </si>
  <si>
    <t>1.5.2(a)</t>
  </si>
  <si>
    <t xml:space="preserve">	TOTAL CASUAL / DAILY RATED WORKERS (TRANSGENDER)</t>
  </si>
  <si>
    <t>3160T</t>
  </si>
  <si>
    <t xml:space="preserve">	TOTAL CONTRACT WORKERS / EMPLOYEES (TRANSGENDER)</t>
  </si>
  <si>
    <t>3159T</t>
  </si>
  <si>
    <t>1.6.5(a)</t>
  </si>
  <si>
    <t xml:space="preserve">	NUMBER OF APPRENTICES ENGAGED DURING THE YEAR (TRANSGENDER)</t>
  </si>
  <si>
    <t>3172T</t>
  </si>
  <si>
    <t>1.9 (A)</t>
  </si>
  <si>
    <t xml:space="preserve">	NUMBER OF TRANSGENDER EMPLOYEES RECRUITED</t>
  </si>
  <si>
    <t xml:space="preserve">1.9(A).1            Managerial/Executives </t>
  </si>
  <si>
    <t>3251A</t>
  </si>
  <si>
    <t xml:space="preserve">1.9(A).2            Supervisors </t>
  </si>
  <si>
    <t>3252A</t>
  </si>
  <si>
    <t xml:space="preserve">1.9(A).3             Workers </t>
  </si>
  <si>
    <t>3253A</t>
  </si>
  <si>
    <t xml:space="preserve">                   Total      (3251A to 3253A) </t>
  </si>
  <si>
    <t>3260A</t>
  </si>
  <si>
    <t xml:space="preserve">	NUMBER OF EMPLOYEES RECRUITED UNDER EWS (Economic Weaker Section)</t>
  </si>
  <si>
    <t xml:space="preserve">1.11.1            Managerial/Executives </t>
  </si>
  <si>
    <t xml:space="preserve">1.11.2            Supervisors </t>
  </si>
  <si>
    <t xml:space="preserve">1.11.3             Workers </t>
  </si>
  <si>
    <t>Total (3267 to 3269)</t>
  </si>
  <si>
    <t xml:space="preserve">	NUMBER OF VACANCIES UNDER EWS (Economic Weaker Section)</t>
  </si>
  <si>
    <t xml:space="preserve">1.12.3             Workers </t>
  </si>
  <si>
    <t xml:space="preserve">   	Total (3271 to 3273)</t>
  </si>
  <si>
    <t xml:space="preserve">1.13.1           Executives </t>
  </si>
  <si>
    <t xml:space="preserve">1.13.2           Supervisors(Non-Unionized) </t>
  </si>
  <si>
    <t xml:space="preserve">1.13.3           Supervisors  (Unionized) </t>
  </si>
  <si>
    <t xml:space="preserve">1.13.4           Workers </t>
  </si>
  <si>
    <t xml:space="preserve">1.14.3            Workers </t>
  </si>
  <si>
    <t xml:space="preserve"> Number of employees who sought retirement under VRS during current year</t>
  </si>
  <si>
    <t>1.15.1           Managerial/Executive</t>
  </si>
  <si>
    <t>1.15.2           Supervisors</t>
  </si>
  <si>
    <t>1.15.3           Workers</t>
  </si>
  <si>
    <t xml:space="preserve">1.16.1            Managerial/Executives </t>
  </si>
  <si>
    <t xml:space="preserve">1.16.2            Supervisors </t>
  </si>
  <si>
    <t xml:space="preserve">1.16.3             Workers </t>
  </si>
  <si>
    <t xml:space="preserve">1.17.1            Managerial/Executives </t>
  </si>
  <si>
    <t xml:space="preserve">1.17.2            Supervisors </t>
  </si>
  <si>
    <t xml:space="preserve">1.17.3            Workers </t>
  </si>
  <si>
    <t xml:space="preserve">1.18.1            Through own resources </t>
  </si>
  <si>
    <t xml:space="preserve">1.18.2            Through budgetary support </t>
  </si>
  <si>
    <t xml:space="preserve">1.19.1           Managerial/Executives </t>
  </si>
  <si>
    <t xml:space="preserve">1.19.2          Supervisors </t>
  </si>
  <si>
    <t xml:space="preserve">1.19.3           Workers </t>
  </si>
  <si>
    <t>1.22</t>
  </si>
  <si>
    <t xml:space="preserve">1.22.1 E 0 </t>
  </si>
  <si>
    <t>3541S</t>
  </si>
  <si>
    <t>3541D</t>
  </si>
  <si>
    <t>1.22.2 E1</t>
  </si>
  <si>
    <t>3581S</t>
  </si>
  <si>
    <t>3581D</t>
  </si>
  <si>
    <t>1.22.3 E2</t>
  </si>
  <si>
    <t>3582S</t>
  </si>
  <si>
    <t>3582D</t>
  </si>
  <si>
    <t>1.22.4 E3</t>
  </si>
  <si>
    <t>3583S</t>
  </si>
  <si>
    <t>3583D</t>
  </si>
  <si>
    <t>1.22.5 E4</t>
  </si>
  <si>
    <t>3584S</t>
  </si>
  <si>
    <t>3584D</t>
  </si>
  <si>
    <t>1.22.6 E5</t>
  </si>
  <si>
    <t>3585S</t>
  </si>
  <si>
    <t>3585D</t>
  </si>
  <si>
    <t>1.22.7 E6</t>
  </si>
  <si>
    <t>3586S</t>
  </si>
  <si>
    <t>3586D</t>
  </si>
  <si>
    <t>1.22.8 E7</t>
  </si>
  <si>
    <t>3542S</t>
  </si>
  <si>
    <t>3542D</t>
  </si>
  <si>
    <t>1.22.9 E8</t>
  </si>
  <si>
    <t>3587S</t>
  </si>
  <si>
    <t>3587D</t>
  </si>
  <si>
    <t>1.22.10 E9</t>
  </si>
  <si>
    <t>3588S</t>
  </si>
  <si>
    <t>3588D</t>
  </si>
  <si>
    <t>1.22.11      Functional Directors + CEO</t>
  </si>
  <si>
    <t xml:space="preserve"> 1.22.12     Total (IDA) 3541 to  3543 +3581 to 3588)</t>
  </si>
  <si>
    <t xml:space="preserve"> 1.23.1      E 0</t>
  </si>
  <si>
    <t>1.23.2 E 1</t>
  </si>
  <si>
    <t>1.23.3 E2</t>
  </si>
  <si>
    <t>1.23.4 E3</t>
  </si>
  <si>
    <t>1.23.5 E4</t>
  </si>
  <si>
    <t>1.23.6 E5</t>
  </si>
  <si>
    <t>1.23.7 E6</t>
  </si>
  <si>
    <t xml:space="preserve"> 1.23.8 E7</t>
  </si>
  <si>
    <t>1.23.9 E8</t>
  </si>
  <si>
    <t>1.23.10 E9</t>
  </si>
  <si>
    <t xml:space="preserve"> 1.23.11     Functional Directors + CEO</t>
  </si>
  <si>
    <t xml:space="preserve"> 1.23.12 Total (CDA) 3551 to  3553 +  3591 to 3598)</t>
  </si>
  <si>
    <t xml:space="preserve">1.24.1            Executives </t>
  </si>
  <si>
    <t xml:space="preserve">1.24.2            Supervisors (Non-unionized) </t>
  </si>
  <si>
    <t xml:space="preserve">1.24.3            Supervisors  (unionized) </t>
  </si>
  <si>
    <t xml:space="preserve">1.24.4            Workers </t>
  </si>
  <si>
    <t xml:space="preserve">1.26.1     Salary and Wages Dues </t>
  </si>
  <si>
    <t>1.26.2     Statutory Dues</t>
  </si>
  <si>
    <t>1.26.3     Others Dues</t>
  </si>
  <si>
    <t xml:space="preserve"> 1.27.1     Salary &amp; Wages</t>
  </si>
  <si>
    <t>1.27.2     Statuary Dues</t>
  </si>
  <si>
    <t>1.27.3     Other Dues</t>
  </si>
  <si>
    <r>
      <t xml:space="preserve">    PartVII:  </t>
    </r>
    <r>
      <rPr>
        <b/>
        <u/>
        <sz val="16"/>
        <color indexed="8"/>
        <rFont val="Times New Roman"/>
        <family val="1"/>
      </rPr>
      <t>Miscellaneous Information</t>
    </r>
  </si>
  <si>
    <t>Own Employees / outsiders/NIL</t>
  </si>
  <si>
    <t>Autopopulated from 3172 (part VI)</t>
  </si>
  <si>
    <t>(Data has been populated from last year. kindly Update)</t>
  </si>
  <si>
    <t>Information on Mega and Major Projects under Implementation (Costing Rs. 500 crore and and above)</t>
  </si>
  <si>
    <t>Anticipated Cost (Rs. in Crore)*</t>
  </si>
  <si>
    <t xml:space="preserve">	Time gap in Completion [Sno.4 (Anticipated DOC) -Sno.3 (Original DOC)] in Days</t>
  </si>
  <si>
    <t>Long Term Borrowing (Including Long Lease Liabilities) (Part-I Form-II Code (1065+1295)</t>
  </si>
  <si>
    <t>Short Term Borrowing (Including Short Lease Liabilities) Part-I Form-II Code (1296+1297)</t>
  </si>
  <si>
    <t xml:space="preserve">	Total Expenses (Part-II Form-I Code) (1420+1435+1436+1450)</t>
  </si>
  <si>
    <t xml:space="preserve">Note: </t>
  </si>
  <si>
    <t>The data from previous year has been autopopulated. Please edit or verfiy as the case may be.</t>
  </si>
  <si>
    <t>10.1	CSR expenditure (Part VI Form III Code 1413)</t>
  </si>
  <si>
    <t>10.2 Total Annual CSR data from Monthly forms (Part B)</t>
  </si>
  <si>
    <t>Total Employees(T)</t>
  </si>
  <si>
    <t xml:space="preserve">	Female Employees(F)</t>
  </si>
  <si>
    <t xml:space="preserve"> %age of Female employees</t>
  </si>
  <si>
    <t>17.1 Total Employees (T-3080, F-3150)</t>
  </si>
  <si>
    <t xml:space="preserve">	17.2 - Managerial / Executives (T-3061,F-3131)</t>
  </si>
  <si>
    <t xml:space="preserve">	17.3 - Supervisory (T-3065,F-3135)</t>
  </si>
  <si>
    <t xml:space="preserve">	17.4 - Skilled (T-3066,F-3136)</t>
  </si>
  <si>
    <t>17.5 - Un-skilled (T-3067,F-3137)</t>
  </si>
  <si>
    <t>Total Employees (T-3080)</t>
  </si>
  <si>
    <t>%age</t>
  </si>
  <si>
    <t>18.1 -ST (3420)</t>
  </si>
  <si>
    <t xml:space="preserve">	18.2 -SC (3410)</t>
  </si>
  <si>
    <t>18.3 -OBC (3430)</t>
  </si>
  <si>
    <t xml:space="preserve">	Total Employees (T-3080)</t>
  </si>
  <si>
    <t xml:space="preserve">	19.1 - Female (3150)</t>
  </si>
  <si>
    <t xml:space="preserve">	19.2 - Transgender (3150A)</t>
  </si>
  <si>
    <t xml:space="preserve">	19.3 - Male (3080-3150-3150A)</t>
  </si>
  <si>
    <t>1. All figures in this part are autopopulated from other forms as mentioned in respective fields.
2. All Reason fields are mandatory</t>
  </si>
  <si>
    <t xml:space="preserve">	Total Expenditure under CSR in the Annual Theme (Health &amp; Nutrition) (Rs in Lakhs) 2022-2023</t>
  </si>
  <si>
    <t>Nodal Officer (Company Secretary) for PE Survey 2023-24</t>
  </si>
  <si>
    <t>Input data sheet for PE Survey 2023-24 (for Non IND-AS CPSEs)</t>
  </si>
  <si>
    <t>Auto populated from the last  year data of 2022-23 and same will not be editable. Any changes to be made on furnishing email request along with supporting document.</t>
  </si>
  <si>
    <t>List of Subsidiaries</t>
  </si>
  <si>
    <t xml:space="preserve">Fill in the format </t>
  </si>
  <si>
    <t>Auto populated and non editable</t>
  </si>
  <si>
    <t>City/District</t>
  </si>
  <si>
    <t>`</t>
  </si>
  <si>
    <t xml:space="preserve">	Whether MoU Signed with Administrative Deptt/Ministry ?</t>
  </si>
  <si>
    <t>1.20A</t>
  </si>
  <si>
    <t>If yes, whether PRP is being paid in the Compay</t>
  </si>
  <si>
    <t>The Company (Introduction) (Please refer Volume 2 of PE Survey 2022-23)</t>
  </si>
  <si>
    <t>Industrial/Business Operations (Please refer Volume 2 of PE Survey 2022-23)</t>
  </si>
  <si>
    <t>Strategic Issues/Future Outlook (Please refer Volume 2 of PE Survey 2022-23)</t>
  </si>
  <si>
    <t>01.04.2016/01.04.2017/01.04.2018/01.04.2019/01.04.2020/01.04.2021/01.04.2022/01.04.2023</t>
  </si>
  <si>
    <t>Whether Company is regsitered with RBI as Non-Banking Financial Company (NBFC)</t>
  </si>
  <si>
    <t>1.33A</t>
  </si>
  <si>
    <t xml:space="preserve">If yes, type of NBFC </t>
  </si>
  <si>
    <t xml:space="preserve">Housing Finance Companies(NBFC)
Merchant Banking Companies(NBFC)
Stock Exchanges(NBFC)
Companies engaged in the business of stock-broking/sub-broking(NBFC),
Venture Capital Fund(NBFC), 
Nidhi Companies, 
Insurance companies and 
Chit Fund Companies </t>
  </si>
  <si>
    <t>Whether Company is regsitered with IRDAI</t>
  </si>
  <si>
    <t>1.34A</t>
  </si>
  <si>
    <t>If yes, type of Company</t>
  </si>
  <si>
    <t>Life Insurers
General Insurers
Health Insurers
Reinsurers
Reinsurer branches
Corporate Agents
Brokers
IMFs
Surveyors
 Insurance Repository
TPAs
Web Aggregators</t>
  </si>
  <si>
    <t>Note:Every field is mandatory
Data has been populated from last year 2022-23,Kindly verify the data.
** CPSEs for whom IND-AS is applicable w.e.f. 01.04.2023 are to submit the restated data for year the 2022-23 in PE Survey format by sending e-mail at psesurvey@nic.in</t>
  </si>
  <si>
    <t>Input data sheet for PE Survey 2023-24(for Non IND-AS CPSEs)</t>
  </si>
  <si>
    <t>2023-24 Figures in Rupees lakh (Rounded off to the nearest Lakh)</t>
  </si>
  <si>
    <t>Closing Balance as on 31.03.2024 (C9) = (A+C7-C8)</t>
  </si>
  <si>
    <t>Number of Employees (2023-24)</t>
  </si>
  <si>
    <t>2023-24 (Read only)</t>
  </si>
  <si>
    <t>Figures in   Rupees Lakhs (2023-24)</t>
  </si>
  <si>
    <t>Figures  in Number (2023-24)</t>
  </si>
  <si>
    <t xml:space="preserve"> NUMBER OF EMPLOYEES RETIRED DURING 2023-24</t>
  </si>
  <si>
    <t>NUMBER OF EMPLOYEES RECRUITED AS REGULAR DURING 2023-24</t>
  </si>
  <si>
    <t>AS REGULAR DURING 2023-24</t>
  </si>
  <si>
    <t>VRS DURING 2023-24</t>
  </si>
  <si>
    <t>AMOUNT OF EX-GRATIA PAYMENT MADE DURING  2023-24</t>
  </si>
  <si>
    <t>OUTSTANDING DUES SETTLED DURING 2023-24</t>
  </si>
  <si>
    <t>PROCUREMENT 2023-24 (Rs. in lakhs)</t>
  </si>
  <si>
    <t>Carried forward CSR fund from previous year 2023-24</t>
  </si>
  <si>
    <t>Amount  allocated for CSR during 2023-24</t>
  </si>
  <si>
    <t>Actual CSR expenditure incurred by CPSE during 2023-24</t>
  </si>
  <si>
    <t xml:space="preserve">  Activity wise CSR expenditure (2023-24)</t>
  </si>
  <si>
    <t>List of Subsidiaries as on 31.03.2024</t>
  </si>
  <si>
    <t>S No.</t>
  </si>
  <si>
    <t>Details</t>
  </si>
  <si>
    <t>Name of The Subsidiaries Company</t>
  </si>
  <si>
    <t>Indian/Foreign (based on registration country)</t>
  </si>
  <si>
    <t>Company Identification Number (CIN)</t>
  </si>
  <si>
    <t>(ex. U12345AA1234AAA123456)</t>
  </si>
  <si>
    <t>Year of Incorporation with date (Note : It should match as per MCA/Special Act records, if incorporated as per Companies Act/Special act) (DD/MM/YYYY)</t>
  </si>
  <si>
    <t>Year of Commencement of Business with Date(DD/MM/YYYY)</t>
  </si>
  <si>
    <t>Status</t>
  </si>
  <si>
    <t>Address of Registered Office</t>
  </si>
  <si>
    <t>11 </t>
  </si>
  <si>
    <t>Address of Corporate Office</t>
  </si>
  <si>
    <t>Percentage holding of Holding company</t>
  </si>
  <si>
    <t>It will be auto-populated from company profile</t>
  </si>
  <si>
    <t>2023-24 Figures Rupees in Lakh (Rounded off)</t>
  </si>
  <si>
    <t xml:space="preserve">	CAPEX INFORMATION (As per Financial Year 2023-24)</t>
  </si>
  <si>
    <t>1.8 Right-of-Use Asset</t>
  </si>
  <si>
    <t>2.1 Loan Disbursed  (in Case of Financing CPSEs)</t>
  </si>
  <si>
    <t>2.2 Total Funds available  (in Case of Financing CPSEs)</t>
  </si>
  <si>
    <t>2.3 Overdue Loans  (in Case of Financing CPSEs)</t>
  </si>
  <si>
    <t>2.4 Total Loans  (in Case of Financing CPSEs)</t>
  </si>
  <si>
    <t>2.5 NPA  (in Case of Financing CPSEs)</t>
  </si>
  <si>
    <t>2.6 Cost of raising funds through Bonds as compared to similarly rated CPSEs (basis points)</t>
  </si>
  <si>
    <t>2.7A Loan Disbursed to Micro Finance Beneficiaries  (in Case of Financing CPSEs) (Rs. In Cr.)</t>
  </si>
  <si>
    <t>9017A</t>
  </si>
  <si>
    <t>To be collected in Rs. In Cr.</t>
  </si>
  <si>
    <t>2.8 Geographical coverage (%) (in case of social sector finance CPSE)</t>
  </si>
  <si>
    <t>2.9 Last mile Disbursement to ultimate beneficiary (%) (in case of social sector finance CPSE)</t>
  </si>
  <si>
    <t>3.1 No. of Shares outstanding</t>
  </si>
  <si>
    <t>3.2 Face Value of Equity Shares</t>
  </si>
  <si>
    <t>3.3 Fresh Issue of Equity Share Capital</t>
  </si>
  <si>
    <t>3.4Fresh Issue of Equity Share Capital (Date)</t>
  </si>
  <si>
    <t xml:space="preserve">3.5 Buy Back of shares </t>
  </si>
  <si>
    <t>3.6 Buy Back of shares (Date)</t>
  </si>
  <si>
    <t>3.7 Government Holding (%)</t>
  </si>
  <si>
    <t>3.8 Holding Co. stake (%) (in case of Subsidiary Company)</t>
  </si>
  <si>
    <t>4.1 Value of Exports</t>
  </si>
  <si>
    <t>4.2 Imports consumed during the year</t>
  </si>
  <si>
    <t>5.1 Value of Production</t>
  </si>
  <si>
    <t>Auto populated from PART III Code 2063 and this is to be freezed</t>
  </si>
  <si>
    <t>5.2 Value of Services</t>
  </si>
  <si>
    <t>Auto populated from PART III Code A6 and this is to be freezed</t>
  </si>
  <si>
    <t>5.3 Total Value of Production/Services</t>
  </si>
  <si>
    <t>6.1 Total procurement of Goods &amp; Services (irrespective of availability on GEM Portal or category of supplier)</t>
  </si>
  <si>
    <t>Auto populated from Part VI From III Code 3575 and this is to be freezed</t>
  </si>
  <si>
    <t>6.2 Procurement of Goods &amp; Services through MSEs</t>
  </si>
  <si>
    <t>Auto populated from Part VI From III Code 3571and this is to be freezed</t>
  </si>
  <si>
    <t>6.3 Procurement of Goods &amp; Services through SC/ST MSEs</t>
  </si>
  <si>
    <t>Auto populated from Part VI From III Code 3573 and this is to be freezed</t>
  </si>
  <si>
    <t>6.4 Procurement of Goods &amp; Services through Women MSEs</t>
  </si>
  <si>
    <t>Auto populated from Part VI From III Code 3576 and this is to be freezed</t>
  </si>
  <si>
    <t>6.5 Procurement of Goods &amp; Services from GEM portal</t>
  </si>
  <si>
    <t>Auto populated from Part VI From III Code 3577 and this is to be freezed</t>
  </si>
  <si>
    <t>6.6 Annual plan for procurement through GeM as approved by administrative ministry</t>
  </si>
  <si>
    <t>6.7 Number of invoices uploaded on TReDS portal</t>
  </si>
  <si>
    <t>6.8 Number of invoices (out of above) accepted/rejected within specified time</t>
  </si>
  <si>
    <t>6.9 Active MSE vendors during current year (with whom during the FY, at least one procurement transaction and/or a contract done)</t>
  </si>
  <si>
    <t>6.10 Among the above, number of vendors onboarded on TReDS platforms till the end of FY</t>
  </si>
  <si>
    <t>6.11 Number of invoices received from MSE vendors for which payment was made beyond 45 days from the date of delivery of goods or receipt of services</t>
  </si>
  <si>
    <t>Auto populated from Part-III :Form-II Code 2050 and to be freezed</t>
  </si>
  <si>
    <t xml:space="preserve"> Auto populated</t>
  </si>
  <si>
    <t xml:space="preserve">	Revenue from Overseas Projects (over and above value of Exports entered in ietm code 9039C)</t>
  </si>
  <si>
    <t>Redemption of Bonus Debentures</t>
  </si>
  <si>
    <t>Reserve not created out of Profit (e.g. Capital Reserve, Revaluation reserve, OCI etc.)</t>
  </si>
  <si>
    <r>
      <t>Part IX Form 2: Main Products/Generation/Transmission/Services-</t>
    </r>
    <r>
      <rPr>
        <b/>
        <sz val="11"/>
        <color rgb="FFFF0000"/>
        <rFont val="Arial"/>
        <family val="2"/>
      </rPr>
      <t>for Non IND-AS CPSE</t>
    </r>
  </si>
  <si>
    <t>2023-24</t>
  </si>
  <si>
    <t>1A</t>
  </si>
  <si>
    <t>Gross Block  (Part I Form II Code 1210)</t>
  </si>
  <si>
    <t>16A</t>
  </si>
  <si>
    <t>Reasons for "NIL" Regular Employees (Part III: Form VII-3080)</t>
  </si>
  <si>
    <t>Reasons for Continuous losses</t>
  </si>
  <si>
    <t xml:space="preserve"> Details of CSR activities (Rs. in lakh)</t>
  </si>
  <si>
    <t>Unspent amount of CSR as on 31.03.2024</t>
  </si>
  <si>
    <t>14.1 Total Amount of CSR projects and their status in Aspirational Districts</t>
  </si>
  <si>
    <t xml:space="preserve"> 14.2 Details of CSR projects and their status in Aspirational Districts (If Not Applicable then Select "No") </t>
  </si>
  <si>
    <t>Details of Skill training imparted during 2023-24.</t>
  </si>
  <si>
    <t>No. of persons engaged for apprenticeship during 2023-24</t>
  </si>
  <si>
    <t xml:space="preserve">                                                      2023-24</t>
  </si>
  <si>
    <r>
      <t>III</t>
    </r>
    <r>
      <rPr>
        <sz val="11"/>
        <color theme="1"/>
        <rFont val="Times New Roman"/>
        <family val="1"/>
      </rPr>
      <t>.</t>
    </r>
  </si>
  <si>
    <t xml:space="preserve">5.1           Budgetary Support  during  2023-24                                                                                                               </t>
  </si>
  <si>
    <r>
      <t>Name of the Project </t>
    </r>
    <r>
      <rPr>
        <b/>
        <sz val="8"/>
        <color rgb="FFFF0000"/>
        <rFont val="Verdana"/>
        <family val="2"/>
      </rPr>
      <t>*</t>
    </r>
  </si>
  <si>
    <t>Input data sheet for PE Survey 2023-24 (for Non-IND-AS CPSEs)</t>
  </si>
  <si>
    <t>Figures Rupees in Lakh (Rounded off) 2023-24</t>
  </si>
  <si>
    <t>If total is "0", then this field is opened for remakrs</t>
  </si>
  <si>
    <r>
      <t xml:space="preserve">Please provide No. of employees in case posted on Deputation/Assignment job </t>
    </r>
    <r>
      <rPr>
        <b/>
        <u/>
        <sz val="11"/>
        <color theme="1"/>
        <rFont val="Times New Roman"/>
        <family val="1"/>
      </rPr>
      <t>from</t>
    </r>
    <r>
      <rPr>
        <sz val="11"/>
        <color theme="1"/>
        <rFont val="Times New Roman"/>
        <family val="1"/>
      </rPr>
      <t xml:space="preserve"> other PSU/Govt department.</t>
    </r>
  </si>
  <si>
    <r>
      <t xml:space="preserve">Please provide No. of employees in case posted on Deputation/Assignment job </t>
    </r>
    <r>
      <rPr>
        <b/>
        <u/>
        <sz val="11"/>
        <color theme="1"/>
        <rFont val="Times New Roman"/>
        <family val="1"/>
      </rPr>
      <t>to</t>
    </r>
    <r>
      <rPr>
        <sz val="11"/>
        <color theme="1"/>
        <rFont val="Times New Roman"/>
        <family val="1"/>
      </rPr>
      <t xml:space="preserve">  other PSU/Govt department.</t>
    </r>
  </si>
  <si>
    <t>Previous year information is auto populated. Any change in the same may be edited otherwise may be confirmed as it is.</t>
  </si>
  <si>
    <t>Part IV: State-wise Fixed Assets and Employment as on 31.03.2024</t>
  </si>
  <si>
    <t>Number of Employees(2023-24)</t>
  </si>
  <si>
    <t>Employees on Deputation/Assignment jobs from other organisation (7)</t>
  </si>
  <si>
    <r>
      <t>2.1 Executives (IDA)</t>
    </r>
    <r>
      <rPr>
        <b/>
        <sz val="11"/>
        <color theme="1"/>
        <rFont val="Times New Roman"/>
        <family val="1"/>
      </rPr>
      <t xml:space="preserve"> (Board level &amp; below Board Level)</t>
    </r>
  </si>
  <si>
    <r>
      <t xml:space="preserve">2.2 </t>
    </r>
    <r>
      <rPr>
        <b/>
        <u/>
        <sz val="11"/>
        <color theme="1"/>
        <rFont val="Times New Roman"/>
        <family val="1"/>
      </rPr>
      <t>Non-Unionized Supervisors (IDA)</t>
    </r>
  </si>
  <si>
    <r>
      <t xml:space="preserve">2.3 </t>
    </r>
    <r>
      <rPr>
        <b/>
        <u/>
        <sz val="11"/>
        <color theme="1"/>
        <rFont val="Times New Roman"/>
        <family val="1"/>
      </rPr>
      <t>Unionised Supervisors (IDA)</t>
    </r>
  </si>
  <si>
    <r>
      <t xml:space="preserve">2.4 </t>
    </r>
    <r>
      <rPr>
        <b/>
        <u/>
        <sz val="11"/>
        <color theme="1"/>
        <rFont val="Times New Roman"/>
        <family val="1"/>
      </rPr>
      <t>Workmen (IDA)</t>
    </r>
  </si>
  <si>
    <t>Total  SALARY WAGES(4040+4050+4060+4070+4080+4090+5000+5010)</t>
  </si>
  <si>
    <t xml:space="preserve">	TOTAL CASUAL / DAILY RATED WORKERS (3160M+3160F+3160T)</t>
  </si>
  <si>
    <t xml:space="preserve">	TOTAL CONTRACT WORKERS / EMPLOYEES (3159M+3159F+3159T)</t>
  </si>
  <si>
    <t>NUMBER OF APPRENTICES ENGAGED DURING THE YEAR (3172M+3172F+3172T)</t>
  </si>
  <si>
    <t>s</t>
  </si>
  <si>
    <r>
      <t xml:space="preserve"> Total </t>
    </r>
    <r>
      <rPr>
        <sz val="11"/>
        <color theme="1"/>
        <rFont val="Times New Roman"/>
        <family val="1"/>
      </rPr>
      <t>Disabled (Divyangjan)</t>
    </r>
    <r>
      <rPr>
        <b/>
        <sz val="11"/>
        <color theme="1"/>
        <rFont val="Times New Roman"/>
        <family val="1"/>
      </rPr>
      <t xml:space="preserve"> (3465+3470+3505+3510+3515)</t>
    </r>
  </si>
  <si>
    <r>
      <t xml:space="preserve">              </t>
    </r>
    <r>
      <rPr>
        <b/>
        <u/>
        <sz val="11"/>
        <color theme="1"/>
        <rFont val="Times New Roman"/>
        <family val="1"/>
      </rPr>
      <t>STATUS OF PAY REVISION</t>
    </r>
  </si>
  <si>
    <t>(To be autopopulated from last year, 'Not applicable' need to be Entred as option )</t>
  </si>
  <si>
    <t>VII                No. of Female Employees as on 31.3.2021</t>
  </si>
  <si>
    <t>CSR form has been moved to Part VII</t>
  </si>
  <si>
    <t>XI    Details of Investment made in foreign projects (Rs.in Lakhs)</t>
  </si>
  <si>
    <t>As on 31.03.2024</t>
  </si>
  <si>
    <t>XII</t>
  </si>
  <si>
    <t xml:space="preserve"> Details of Credit Rating  (outstanding as on 31.03.2024)</t>
  </si>
  <si>
    <t>Audit Qualifications</t>
  </si>
  <si>
    <t>Whether there is any qualification in Independent Audit Report for the year</t>
  </si>
  <si>
    <t>if Yes,</t>
  </si>
  <si>
    <t>Audit Qualification Para No. as per Independepnt Audit report</t>
  </si>
  <si>
    <t>Amount involved (Rs. Lakhs)</t>
  </si>
  <si>
    <t>Total to be auto populated</t>
  </si>
  <si>
    <t>No. of Joint Ventures (JVs) does the CPSE have (as on 31.03.2024) :</t>
  </si>
  <si>
    <t xml:space="preserve">  Details of total Board of Directors as on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</si>
</sst>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55" x14ac:knownFonts="1">
    <font>
      <sz val="11"/>
      <color theme="1"/>
      <name val="Calibri"/>
      <family val="2"/>
      <scheme val="minor"/>
    </font>
    <font>
      <sz val="9"/>
      <color indexed="81"/>
      <name val="Tahoma"/>
      <family val="2"/>
    </font>
    <font>
      <b/>
      <sz val="9"/>
      <color indexed="81"/>
      <name val="Tahoma"/>
      <family val="2"/>
    </font>
    <font>
      <b/>
      <sz val="13"/>
      <color indexed="8"/>
      <name val="Times New Roman"/>
      <family val="1"/>
    </font>
    <font>
      <sz val="13"/>
      <color indexed="8"/>
      <name val="Times New Roman"/>
      <family val="1"/>
    </font>
    <font>
      <b/>
      <sz val="13"/>
      <name val="Times New Roman"/>
      <family val="1"/>
    </font>
    <font>
      <sz val="13"/>
      <name val="Times New Roman"/>
      <family val="1"/>
    </font>
    <font>
      <sz val="11"/>
      <color indexed="10"/>
      <name val="Arial"/>
      <family val="2"/>
    </font>
    <font>
      <b/>
      <sz val="11"/>
      <name val="Times New Roman"/>
      <family val="1"/>
    </font>
    <font>
      <b/>
      <u/>
      <sz val="16"/>
      <color indexed="8"/>
      <name val="Times New Roman"/>
      <family val="1"/>
    </font>
    <font>
      <sz val="10"/>
      <name val="Arial"/>
      <family val="2"/>
    </font>
    <font>
      <sz val="11"/>
      <color theme="1"/>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b/>
      <sz val="13"/>
      <color theme="1"/>
      <name val="Times New Roman"/>
      <family val="1"/>
    </font>
    <font>
      <sz val="13"/>
      <color theme="1"/>
      <name val="Times New Roman"/>
      <family val="1"/>
    </font>
    <font>
      <sz val="11"/>
      <color theme="1"/>
      <name val="Times New Roman"/>
      <family val="1"/>
    </font>
    <font>
      <b/>
      <sz val="11"/>
      <color theme="1"/>
      <name val="Times New Roman"/>
      <family val="1"/>
    </font>
    <font>
      <sz val="13"/>
      <color theme="1"/>
      <name val="Calibri"/>
      <family val="2"/>
      <scheme val="minor"/>
    </font>
    <font>
      <b/>
      <u/>
      <sz val="11"/>
      <color theme="1"/>
      <name val="Times New Roman"/>
      <family val="1"/>
    </font>
    <font>
      <b/>
      <sz val="11"/>
      <color rgb="FF000000"/>
      <name val="Times New Roman"/>
      <family val="1"/>
    </font>
    <font>
      <b/>
      <sz val="13"/>
      <color theme="1"/>
      <name val="Calibri"/>
      <family val="2"/>
      <scheme val="minor"/>
    </font>
    <font>
      <b/>
      <sz val="16"/>
      <color theme="1"/>
      <name val="Times New Roman"/>
      <family val="1"/>
    </font>
    <font>
      <b/>
      <sz val="8"/>
      <color theme="1"/>
      <name val="Verdana"/>
      <family val="2"/>
    </font>
    <font>
      <b/>
      <sz val="8"/>
      <color rgb="FF000000"/>
      <name val="Verdana"/>
      <family val="2"/>
    </font>
    <font>
      <sz val="11"/>
      <color rgb="FF000000"/>
      <name val="Times New Roman"/>
      <family val="1"/>
    </font>
    <font>
      <b/>
      <sz val="10"/>
      <color theme="1"/>
      <name val="Arial"/>
      <family val="2"/>
    </font>
    <font>
      <sz val="11"/>
      <color rgb="FF000000"/>
      <name val="Arial"/>
      <family val="2"/>
    </font>
    <font>
      <sz val="11"/>
      <color rgb="FF0000FF"/>
      <name val="Calibri"/>
      <family val="2"/>
      <scheme val="minor"/>
    </font>
    <font>
      <sz val="13"/>
      <name val="Calibri"/>
      <family val="2"/>
      <scheme val="minor"/>
    </font>
    <font>
      <b/>
      <sz val="10"/>
      <color theme="1"/>
      <name val="Times New Roman"/>
      <family val="1"/>
    </font>
    <font>
      <sz val="11"/>
      <color rgb="FFFF0000"/>
      <name val="Times New Roman"/>
      <family val="1"/>
    </font>
    <font>
      <sz val="10"/>
      <color rgb="FF000000"/>
      <name val="Arial"/>
      <family val="2"/>
    </font>
    <font>
      <sz val="11"/>
      <color rgb="FF333333"/>
      <name val="Times New Roman"/>
      <family val="1"/>
    </font>
    <font>
      <b/>
      <sz val="11"/>
      <color rgb="FF333333"/>
      <name val="Times New Roman"/>
      <family val="1"/>
    </font>
    <font>
      <b/>
      <sz val="11"/>
      <color rgb="FFFF0000"/>
      <name val="Times New Roman"/>
      <family val="1"/>
    </font>
    <font>
      <sz val="11"/>
      <name val="Calibri"/>
      <family val="2"/>
      <scheme val="minor"/>
    </font>
    <font>
      <b/>
      <sz val="10"/>
      <color rgb="FF000000"/>
      <name val="Arial"/>
      <family val="2"/>
    </font>
    <font>
      <b/>
      <sz val="11"/>
      <color rgb="FFFF0000"/>
      <name val="Calibri"/>
      <family val="2"/>
      <scheme val="minor"/>
    </font>
    <font>
      <sz val="16"/>
      <color theme="1"/>
      <name val="Times New Roman"/>
      <family val="1"/>
    </font>
    <font>
      <b/>
      <sz val="12"/>
      <color theme="1"/>
      <name val="Times New Roman"/>
      <family val="1"/>
    </font>
    <font>
      <b/>
      <u/>
      <sz val="16"/>
      <color theme="1"/>
      <name val="Times New Roman"/>
      <family val="1"/>
    </font>
    <font>
      <b/>
      <sz val="17"/>
      <color theme="1"/>
      <name val="Times New Roman"/>
      <family val="1"/>
    </font>
    <font>
      <b/>
      <sz val="11"/>
      <color rgb="FF000000"/>
      <name val="Calibri"/>
      <family val="2"/>
      <scheme val="minor"/>
    </font>
    <font>
      <sz val="11"/>
      <color rgb="FF000000"/>
      <name val="Calibri"/>
      <family val="2"/>
      <scheme val="minor"/>
    </font>
    <font>
      <b/>
      <sz val="11"/>
      <color rgb="FF333333"/>
      <name val="Arial"/>
      <family val="2"/>
    </font>
    <font>
      <sz val="10"/>
      <color theme="1"/>
      <name val="Arial"/>
      <family val="2"/>
    </font>
    <font>
      <b/>
      <sz val="10"/>
      <color rgb="FF333333"/>
      <name val="Arial"/>
      <family val="2"/>
    </font>
    <font>
      <b/>
      <sz val="11"/>
      <color rgb="FF0000FF"/>
      <name val="Calibri"/>
      <family val="2"/>
      <scheme val="minor"/>
    </font>
    <font>
      <sz val="12"/>
      <name val="Calibri"/>
      <family val="2"/>
      <scheme val="minor"/>
    </font>
    <font>
      <b/>
      <sz val="11"/>
      <color rgb="FFFF0000"/>
      <name val="Arial"/>
      <family val="2"/>
    </font>
    <font>
      <b/>
      <sz val="8"/>
      <color rgb="FFFF0000"/>
      <name val="Verdana"/>
      <family val="2"/>
    </font>
    <font>
      <b/>
      <sz val="15"/>
      <color theme="1"/>
      <name val="Times New Roman"/>
      <family val="1"/>
    </font>
    <font>
      <b/>
      <u/>
      <sz val="11"/>
      <color theme="1"/>
      <name val="Calibri"/>
      <family val="2"/>
      <scheme val="minor"/>
    </font>
  </fonts>
  <fills count="10">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FFFFFF"/>
        <bgColor indexed="64"/>
      </patternFill>
    </fill>
    <fill>
      <patternFill patternType="solid">
        <fgColor theme="9"/>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
      <left style="thin">
        <color rgb="FF000000"/>
      </left>
      <right style="thin">
        <color rgb="FF000000"/>
      </right>
      <top style="thin">
        <color rgb="FF000000"/>
      </top>
      <bottom style="thin">
        <color rgb="FF000000"/>
      </bottom>
      <diagonal/>
    </border>
    <border>
      <left style="thin">
        <color rgb="FF336699"/>
      </left>
      <right style="thin">
        <color rgb="FF000000"/>
      </right>
      <top style="thin">
        <color rgb="FF336699"/>
      </top>
      <bottom style="thin">
        <color rgb="FF000000"/>
      </bottom>
      <diagonal/>
    </border>
    <border>
      <left style="thin">
        <color rgb="FF000000"/>
      </left>
      <right style="thin">
        <color rgb="FF000000"/>
      </right>
      <top style="thin">
        <color rgb="FF336699"/>
      </top>
      <bottom style="thin">
        <color rgb="FF000000"/>
      </bottom>
      <diagonal/>
    </border>
    <border>
      <left style="thin">
        <color rgb="FF000000"/>
      </left>
      <right style="thin">
        <color rgb="FF336699"/>
      </right>
      <top style="thin">
        <color rgb="FF336699"/>
      </top>
      <bottom style="thin">
        <color rgb="FF000000"/>
      </bottom>
      <diagonal/>
    </border>
    <border>
      <left style="thin">
        <color rgb="FF336699"/>
      </left>
      <right style="thin">
        <color rgb="FF000000"/>
      </right>
      <top style="thin">
        <color rgb="FF000000"/>
      </top>
      <bottom style="thin">
        <color rgb="FF000000"/>
      </bottom>
      <diagonal/>
    </border>
    <border>
      <left style="thin">
        <color rgb="FF000000"/>
      </left>
      <right style="thin">
        <color rgb="FF336699"/>
      </right>
      <top style="thin">
        <color rgb="FF000000"/>
      </top>
      <bottom style="thin">
        <color rgb="FF000000"/>
      </bottom>
      <diagonal/>
    </border>
    <border>
      <left style="thin">
        <color rgb="FF336699"/>
      </left>
      <right style="thin">
        <color rgb="FF000000"/>
      </right>
      <top style="thin">
        <color rgb="FF000000"/>
      </top>
      <bottom style="thin">
        <color rgb="FF336699"/>
      </bottom>
      <diagonal/>
    </border>
    <border>
      <left style="thin">
        <color rgb="FF000000"/>
      </left>
      <right style="thin">
        <color rgb="FF000000"/>
      </right>
      <top style="thin">
        <color rgb="FF000000"/>
      </top>
      <bottom style="thin">
        <color rgb="FF336699"/>
      </bottom>
      <diagonal/>
    </border>
    <border>
      <left style="thin">
        <color rgb="FF000000"/>
      </left>
      <right style="thin">
        <color rgb="FF336699"/>
      </right>
      <top style="thin">
        <color rgb="FF000000"/>
      </top>
      <bottom style="thin">
        <color rgb="FF336699"/>
      </bottom>
      <diagonal/>
    </border>
    <border>
      <left/>
      <right style="thin">
        <color rgb="FF336699"/>
      </right>
      <top style="thin">
        <color rgb="FF336699"/>
      </top>
      <bottom style="thin">
        <color rgb="FF336699"/>
      </bottom>
      <diagonal/>
    </border>
    <border>
      <left style="thin">
        <color rgb="FF336699"/>
      </left>
      <right/>
      <top style="thin">
        <color rgb="FF336699"/>
      </top>
      <bottom style="thin">
        <color rgb="FF336699"/>
      </bottom>
      <diagonal/>
    </border>
    <border>
      <left/>
      <right/>
      <top style="thin">
        <color rgb="FF336699"/>
      </top>
      <bottom style="thin">
        <color rgb="FF336699"/>
      </bottom>
      <diagonal/>
    </border>
    <border>
      <left style="thin">
        <color rgb="FF336699"/>
      </left>
      <right style="thin">
        <color rgb="FF336699"/>
      </right>
      <top style="thin">
        <color rgb="FF336699"/>
      </top>
      <bottom style="thin">
        <color rgb="FF336699"/>
      </bottom>
      <diagonal/>
    </border>
    <border>
      <left style="thin">
        <color rgb="FF004080"/>
      </left>
      <right style="thin">
        <color rgb="FF004080"/>
      </right>
      <top style="thin">
        <color rgb="FF004080"/>
      </top>
      <bottom style="thin">
        <color rgb="FF004080"/>
      </bottom>
      <diagonal/>
    </border>
    <border>
      <left/>
      <right/>
      <top/>
      <bottom style="thin">
        <color rgb="FF336699"/>
      </bottom>
      <diagonal/>
    </border>
    <border>
      <left style="thin">
        <color rgb="FF336699"/>
      </left>
      <right/>
      <top/>
      <bottom style="thin">
        <color indexed="64"/>
      </bottom>
      <diagonal/>
    </border>
    <border>
      <left style="thin">
        <color rgb="FF004080"/>
      </left>
      <right style="thin">
        <color rgb="FF004080"/>
      </right>
      <top/>
      <bottom style="thin">
        <color rgb="FF00408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2" fillId="2" borderId="10" applyNumberFormat="0" applyAlignment="0" applyProtection="0"/>
    <xf numFmtId="164" fontId="11" fillId="0" borderId="0" applyFont="0" applyFill="0" applyBorder="0" applyAlignment="0" applyProtection="0"/>
    <xf numFmtId="0" fontId="13" fillId="0" borderId="0" applyNumberFormat="0" applyFill="0" applyBorder="0" applyAlignment="0" applyProtection="0"/>
  </cellStyleXfs>
  <cellXfs count="357">
    <xf numFmtId="0" fontId="0" fillId="0" borderId="0" xfId="0"/>
    <xf numFmtId="0" fontId="15" fillId="0" borderId="1" xfId="0" applyFont="1" applyBorder="1" applyAlignment="1">
      <alignment horizontal="center" vertical="center" wrapText="1"/>
    </xf>
    <xf numFmtId="0" fontId="16" fillId="0" borderId="1" xfId="0" applyFont="1" applyBorder="1" applyAlignment="1">
      <alignment vertical="center" wrapText="1"/>
    </xf>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0" fontId="15" fillId="0" borderId="0" xfId="0" applyFont="1" applyAlignment="1">
      <alignment vertical="center"/>
    </xf>
    <xf numFmtId="0" fontId="15" fillId="0" borderId="1"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7" fillId="0" borderId="0" xfId="0" applyFont="1" applyFill="1"/>
    <xf numFmtId="0" fontId="17" fillId="0" borderId="0" xfId="0" applyFont="1" applyFill="1" applyAlignment="1">
      <alignment horizontal="left"/>
    </xf>
    <xf numFmtId="0" fontId="18" fillId="0" borderId="0" xfId="0" applyFont="1" applyFill="1" applyBorder="1" applyAlignment="1">
      <alignment vertical="center" wrapText="1"/>
    </xf>
    <xf numFmtId="0" fontId="15" fillId="0" borderId="1" xfId="0" applyFont="1" applyFill="1" applyBorder="1" applyAlignment="1">
      <alignment vertical="center"/>
    </xf>
    <xf numFmtId="0" fontId="15" fillId="0" borderId="1" xfId="0" applyFont="1" applyFill="1" applyBorder="1" applyAlignment="1">
      <alignment horizontal="center" vertical="center"/>
    </xf>
    <xf numFmtId="0" fontId="19" fillId="0" borderId="0" xfId="0" applyFont="1" applyFill="1"/>
    <xf numFmtId="0" fontId="16" fillId="0" borderId="1" xfId="0" applyFont="1" applyFill="1" applyBorder="1" applyAlignment="1">
      <alignment vertical="center"/>
    </xf>
    <xf numFmtId="49" fontId="16" fillId="0" borderId="1" xfId="0" applyNumberFormat="1"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center" vertical="center"/>
    </xf>
    <xf numFmtId="0" fontId="19" fillId="0" borderId="0" xfId="0" applyFont="1" applyFill="1" applyAlignment="1"/>
    <xf numFmtId="0" fontId="18" fillId="0" borderId="0" xfId="0" applyFont="1" applyAlignment="1">
      <alignment vertical="center"/>
    </xf>
    <xf numFmtId="0" fontId="18" fillId="0" borderId="0" xfId="0" applyFont="1" applyAlignment="1">
      <alignment horizontal="center" vertical="center"/>
    </xf>
    <xf numFmtId="0" fontId="19" fillId="0" borderId="0" xfId="0" applyFont="1"/>
    <xf numFmtId="164" fontId="18" fillId="0" borderId="1" xfId="2" applyFont="1" applyFill="1" applyBorder="1" applyAlignment="1">
      <alignment vertical="center" wrapText="1"/>
    </xf>
    <xf numFmtId="164" fontId="6" fillId="0" borderId="1" xfId="2" applyFont="1" applyFill="1" applyBorder="1" applyAlignment="1">
      <alignment vertical="center" wrapText="1"/>
    </xf>
    <xf numFmtId="164" fontId="6" fillId="0" borderId="0" xfId="2" applyFont="1" applyFill="1" applyBorder="1" applyAlignment="1">
      <alignment vertical="center" wrapText="1"/>
    </xf>
    <xf numFmtId="164" fontId="6" fillId="0" borderId="1" xfId="2" applyFont="1" applyFill="1" applyBorder="1" applyAlignment="1">
      <alignment vertical="top" wrapText="1"/>
    </xf>
    <xf numFmtId="164" fontId="6" fillId="0" borderId="0" xfId="2" applyFont="1" applyFill="1" applyBorder="1" applyAlignment="1">
      <alignment vertical="top" wrapText="1"/>
    </xf>
    <xf numFmtId="164" fontId="5" fillId="0" borderId="1" xfId="2" applyFont="1" applyFill="1" applyBorder="1" applyAlignment="1">
      <alignment vertical="center" wrapText="1"/>
    </xf>
    <xf numFmtId="164" fontId="5" fillId="0" borderId="0" xfId="2" applyFont="1" applyFill="1" applyBorder="1" applyAlignment="1">
      <alignment vertical="center" wrapText="1"/>
    </xf>
    <xf numFmtId="164" fontId="17" fillId="0" borderId="1" xfId="2" applyFont="1" applyFill="1" applyBorder="1" applyAlignment="1">
      <alignment vertical="center" wrapText="1"/>
    </xf>
    <xf numFmtId="0" fontId="17" fillId="0" borderId="0" xfId="0" applyFont="1" applyFill="1" applyAlignment="1">
      <alignment wrapText="1"/>
    </xf>
    <xf numFmtId="0" fontId="17" fillId="0" borderId="0" xfId="0" applyFont="1" applyFill="1" applyAlignment="1">
      <alignment horizontal="center"/>
    </xf>
    <xf numFmtId="164" fontId="17" fillId="0" borderId="0" xfId="2" applyFont="1" applyFill="1"/>
    <xf numFmtId="164" fontId="18" fillId="0" borderId="1" xfId="2" applyFont="1" applyFill="1" applyBorder="1" applyAlignment="1">
      <alignment horizontal="left" vertical="center" wrapText="1"/>
    </xf>
    <xf numFmtId="164" fontId="18" fillId="0" borderId="1" xfId="2" applyFont="1" applyFill="1" applyBorder="1" applyAlignment="1">
      <alignment horizontal="center" vertical="center" wrapText="1"/>
    </xf>
    <xf numFmtId="164" fontId="18" fillId="0" borderId="1" xfId="2" applyFont="1" applyFill="1" applyBorder="1" applyAlignment="1">
      <alignment horizontal="justify" vertical="center" wrapText="1"/>
    </xf>
    <xf numFmtId="164" fontId="18" fillId="0" borderId="1" xfId="2" applyFont="1" applyFill="1" applyBorder="1" applyAlignment="1">
      <alignment vertical="top" wrapText="1"/>
    </xf>
    <xf numFmtId="0" fontId="18" fillId="0" borderId="0" xfId="0" applyFont="1" applyFill="1" applyBorder="1" applyAlignment="1">
      <alignment horizontal="center" vertical="center" wrapText="1"/>
    </xf>
    <xf numFmtId="164" fontId="18" fillId="0" borderId="0" xfId="2" applyFont="1" applyFill="1" applyBorder="1" applyAlignment="1">
      <alignment vertical="center" wrapText="1"/>
    </xf>
    <xf numFmtId="164" fontId="17" fillId="0" borderId="1" xfId="2" applyFont="1" applyFill="1" applyBorder="1"/>
    <xf numFmtId="164" fontId="18" fillId="0" borderId="1" xfId="2" applyFont="1" applyFill="1" applyBorder="1"/>
    <xf numFmtId="0" fontId="1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164" fontId="15" fillId="0" borderId="1" xfId="2" applyFont="1" applyFill="1" applyBorder="1" applyAlignment="1">
      <alignment horizontal="center" vertical="center" wrapText="1"/>
    </xf>
    <xf numFmtId="164" fontId="15" fillId="0" borderId="1" xfId="2" applyFont="1" applyFill="1" applyBorder="1" applyAlignment="1">
      <alignment vertical="center" wrapText="1"/>
    </xf>
    <xf numFmtId="164" fontId="16" fillId="0" borderId="1" xfId="2" applyFont="1" applyFill="1" applyBorder="1" applyAlignment="1">
      <alignment vertical="center" wrapText="1"/>
    </xf>
    <xf numFmtId="164" fontId="19" fillId="0" borderId="1" xfId="2" applyFont="1" applyFill="1" applyBorder="1"/>
    <xf numFmtId="164" fontId="22" fillId="0" borderId="1" xfId="2" applyFont="1" applyFill="1" applyBorder="1"/>
    <xf numFmtId="164" fontId="19" fillId="0" borderId="0" xfId="2" applyFont="1" applyFill="1"/>
    <xf numFmtId="164" fontId="16" fillId="0" borderId="0" xfId="2" applyFont="1" applyFill="1" applyBorder="1" applyAlignment="1">
      <alignment vertical="center" wrapText="1"/>
    </xf>
    <xf numFmtId="164" fontId="19" fillId="0" borderId="0" xfId="2" applyFont="1" applyFill="1" applyBorder="1"/>
    <xf numFmtId="0" fontId="24" fillId="3" borderId="11" xfId="0" applyFont="1" applyFill="1" applyBorder="1" applyAlignment="1">
      <alignment horizontal="left" vertical="center" wrapText="1"/>
    </xf>
    <xf numFmtId="0" fontId="25" fillId="4" borderId="11" xfId="0" applyFont="1" applyFill="1" applyBorder="1" applyAlignment="1">
      <alignment vertical="center" wrapText="1"/>
    </xf>
    <xf numFmtId="0" fontId="13" fillId="4" borderId="11" xfId="3" applyFill="1" applyBorder="1" applyAlignment="1">
      <alignment horizontal="center" vertical="center" wrapText="1"/>
    </xf>
    <xf numFmtId="0" fontId="13" fillId="4" borderId="11" xfId="3" applyFill="1" applyBorder="1" applyAlignment="1">
      <alignment horizontal="right" vertical="center" wrapText="1" indent="1"/>
    </xf>
    <xf numFmtId="0" fontId="14" fillId="0" borderId="0" xfId="0" applyFont="1"/>
    <xf numFmtId="0" fontId="17" fillId="3" borderId="1" xfId="0" applyFont="1" applyFill="1" applyBorder="1" applyAlignment="1">
      <alignment vertical="center" wrapText="1"/>
    </xf>
    <xf numFmtId="0" fontId="17" fillId="3" borderId="1" xfId="0" applyFont="1" applyFill="1" applyBorder="1" applyAlignment="1">
      <alignment horizontal="center" vertical="center" wrapText="1"/>
    </xf>
    <xf numFmtId="0" fontId="26" fillId="3" borderId="1" xfId="0" applyFont="1" applyFill="1" applyBorder="1" applyAlignment="1">
      <alignment vertical="center"/>
    </xf>
    <xf numFmtId="0" fontId="17" fillId="3" borderId="1" xfId="0" applyFont="1" applyFill="1" applyBorder="1" applyAlignment="1">
      <alignment horizontal="center"/>
    </xf>
    <xf numFmtId="0" fontId="14" fillId="0" borderId="1" xfId="0" applyFont="1" applyBorder="1"/>
    <xf numFmtId="0" fontId="0" fillId="0" borderId="1" xfId="0" applyBorder="1"/>
    <xf numFmtId="0" fontId="27" fillId="3" borderId="12" xfId="0" applyFont="1" applyFill="1" applyBorder="1" applyAlignment="1">
      <alignment horizontal="left" vertical="center" wrapText="1"/>
    </xf>
    <xf numFmtId="0" fontId="27" fillId="3" borderId="13" xfId="0" applyFont="1" applyFill="1" applyBorder="1" applyAlignment="1">
      <alignment horizontal="left" vertical="center" wrapText="1"/>
    </xf>
    <xf numFmtId="0" fontId="27" fillId="3" borderId="14" xfId="0" applyFont="1" applyFill="1" applyBorder="1" applyAlignment="1">
      <alignment horizontal="left" vertical="center" wrapText="1"/>
    </xf>
    <xf numFmtId="0" fontId="28" fillId="4" borderId="15" xfId="0" applyFont="1" applyFill="1" applyBorder="1" applyAlignment="1">
      <alignment vertical="center" wrapText="1"/>
    </xf>
    <xf numFmtId="17" fontId="28" fillId="4" borderId="11" xfId="0" applyNumberFormat="1" applyFont="1" applyFill="1" applyBorder="1" applyAlignment="1">
      <alignment vertical="center" wrapText="1"/>
    </xf>
    <xf numFmtId="0" fontId="28" fillId="4" borderId="11" xfId="0" applyFont="1" applyFill="1" applyBorder="1" applyAlignment="1">
      <alignment vertical="center" wrapText="1"/>
    </xf>
    <xf numFmtId="0" fontId="13" fillId="4" borderId="16" xfId="3" applyFill="1" applyBorder="1" applyAlignment="1">
      <alignment horizontal="right" vertical="center" wrapText="1" indent="1"/>
    </xf>
    <xf numFmtId="0" fontId="28" fillId="4" borderId="17" xfId="0" applyFont="1" applyFill="1" applyBorder="1" applyAlignment="1">
      <alignment vertical="center" wrapText="1"/>
    </xf>
    <xf numFmtId="17" fontId="28" fillId="4" borderId="18" xfId="0" applyNumberFormat="1" applyFont="1" applyFill="1" applyBorder="1" applyAlignment="1">
      <alignment vertical="center" wrapText="1"/>
    </xf>
    <xf numFmtId="0" fontId="28" fillId="4" borderId="18" xfId="0" applyFont="1" applyFill="1" applyBorder="1" applyAlignment="1">
      <alignment vertical="center" wrapText="1"/>
    </xf>
    <xf numFmtId="0" fontId="13" fillId="4" borderId="18" xfId="3" applyFill="1" applyBorder="1" applyAlignment="1">
      <alignment horizontal="center" vertical="center" wrapText="1"/>
    </xf>
    <xf numFmtId="0" fontId="13" fillId="4" borderId="19" xfId="3" applyFill="1" applyBorder="1" applyAlignment="1">
      <alignment horizontal="right" vertical="center" wrapText="1" indent="1"/>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horizontal="center" vertical="center"/>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0" xfId="0" applyFont="1"/>
    <xf numFmtId="164" fontId="31" fillId="0" borderId="1" xfId="2" applyFont="1" applyFill="1" applyBorder="1" applyAlignment="1">
      <alignment vertical="top" wrapText="1"/>
    </xf>
    <xf numFmtId="0" fontId="18" fillId="3" borderId="1" xfId="0" applyFont="1" applyFill="1" applyBorder="1" applyAlignment="1">
      <alignment horizontal="left" vertical="center" wrapText="1"/>
    </xf>
    <xf numFmtId="0" fontId="17" fillId="3" borderId="1" xfId="0" applyFont="1" applyFill="1" applyBorder="1"/>
    <xf numFmtId="0" fontId="14" fillId="0" borderId="1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2" fontId="16" fillId="0" borderId="1" xfId="0" applyNumberFormat="1" applyFont="1" applyBorder="1" applyAlignment="1">
      <alignment horizontal="center" vertical="center" wrapText="1"/>
    </xf>
    <xf numFmtId="0" fontId="16" fillId="3" borderId="1" xfId="0" applyFont="1" applyFill="1" applyBorder="1" applyAlignment="1">
      <alignment vertical="center" wrapText="1"/>
    </xf>
    <xf numFmtId="0" fontId="16" fillId="3" borderId="1" xfId="0" applyFont="1" applyFill="1" applyBorder="1" applyAlignment="1">
      <alignment horizontal="center" vertical="center" wrapText="1"/>
    </xf>
    <xf numFmtId="0" fontId="16" fillId="5" borderId="1" xfId="0" applyFont="1" applyFill="1" applyBorder="1" applyAlignment="1">
      <alignment vertical="center"/>
    </xf>
    <xf numFmtId="0" fontId="16" fillId="5" borderId="1" xfId="0" applyFont="1" applyFill="1" applyBorder="1" applyAlignment="1">
      <alignment vertical="center" wrapText="1"/>
    </xf>
    <xf numFmtId="164" fontId="19" fillId="5" borderId="1" xfId="2" applyFont="1" applyFill="1" applyBorder="1"/>
    <xf numFmtId="0" fontId="15" fillId="5" borderId="1" xfId="0" applyFont="1" applyFill="1" applyBorder="1" applyAlignment="1">
      <alignment vertical="center"/>
    </xf>
    <xf numFmtId="0" fontId="15" fillId="5" borderId="1" xfId="0" applyFont="1" applyFill="1" applyBorder="1" applyAlignment="1">
      <alignment vertical="center" wrapText="1"/>
    </xf>
    <xf numFmtId="164" fontId="22" fillId="5" borderId="1" xfId="2" applyFont="1" applyFill="1" applyBorder="1"/>
    <xf numFmtId="164" fontId="15" fillId="5" borderId="1" xfId="2" applyFont="1" applyFill="1" applyBorder="1" applyAlignment="1">
      <alignment vertical="center" wrapText="1"/>
    </xf>
    <xf numFmtId="164" fontId="16" fillId="5" borderId="1" xfId="2" applyFont="1" applyFill="1" applyBorder="1" applyAlignment="1">
      <alignment vertical="center" wrapText="1"/>
    </xf>
    <xf numFmtId="0" fontId="18" fillId="3" borderId="1" xfId="0" applyFont="1" applyFill="1" applyBorder="1" applyAlignment="1">
      <alignment vertical="center" wrapText="1"/>
    </xf>
    <xf numFmtId="0" fontId="18" fillId="0" borderId="1" xfId="0" applyFont="1" applyBorder="1" applyAlignment="1">
      <alignment horizontal="center" vertical="center" wrapText="1"/>
    </xf>
    <xf numFmtId="0" fontId="17" fillId="0" borderId="0" xfId="0" applyFont="1"/>
    <xf numFmtId="0" fontId="32" fillId="0" borderId="0" xfId="0" applyFont="1"/>
    <xf numFmtId="0" fontId="5" fillId="0" borderId="1" xfId="0" applyFont="1" applyBorder="1" applyAlignment="1">
      <alignment vertical="top" wrapText="1"/>
    </xf>
    <xf numFmtId="164" fontId="5" fillId="0" borderId="1" xfId="2" applyFont="1" applyFill="1" applyBorder="1" applyAlignment="1">
      <alignment horizontal="center" vertical="top" wrapText="1"/>
    </xf>
    <xf numFmtId="0" fontId="14" fillId="0" borderId="1" xfId="0" applyFont="1" applyBorder="1" applyAlignment="1">
      <alignment vertical="top"/>
    </xf>
    <xf numFmtId="0" fontId="14" fillId="0" borderId="1" xfId="0" applyFont="1" applyBorder="1" applyAlignment="1">
      <alignment vertical="top" wrapText="1"/>
    </xf>
    <xf numFmtId="0" fontId="0" fillId="0" borderId="0" xfId="0" applyAlignment="1">
      <alignment wrapText="1"/>
    </xf>
    <xf numFmtId="0" fontId="0" fillId="0" borderId="1" xfId="0" applyBorder="1" applyAlignment="1">
      <alignment vertical="top"/>
    </xf>
    <xf numFmtId="0" fontId="0" fillId="0" borderId="1" xfId="0" applyBorder="1" applyAlignment="1">
      <alignment vertical="top" wrapText="1"/>
    </xf>
    <xf numFmtId="0" fontId="33" fillId="0" borderId="1" xfId="0" applyFont="1" applyBorder="1" applyAlignment="1">
      <alignment horizontal="center" vertical="top" wrapText="1" readingOrder="1"/>
    </xf>
    <xf numFmtId="0" fontId="18" fillId="3" borderId="1" xfId="0" applyFont="1" applyFill="1" applyBorder="1" applyAlignment="1">
      <alignment wrapText="1"/>
    </xf>
    <xf numFmtId="0" fontId="18" fillId="0" borderId="1" xfId="0" applyFont="1" applyBorder="1" applyAlignment="1">
      <alignment horizontal="left" vertical="center" wrapText="1"/>
    </xf>
    <xf numFmtId="0" fontId="34" fillId="3" borderId="24" xfId="0" applyFont="1" applyFill="1" applyBorder="1" applyAlignment="1">
      <alignment vertical="center" wrapText="1"/>
    </xf>
    <xf numFmtId="0" fontId="35" fillId="4" borderId="1" xfId="0" applyFont="1" applyFill="1" applyBorder="1" applyAlignment="1">
      <alignment horizontal="left" vertical="center" wrapText="1"/>
    </xf>
    <xf numFmtId="0" fontId="0" fillId="0" borderId="1" xfId="0" applyBorder="1" applyAlignment="1">
      <alignment wrapText="1"/>
    </xf>
    <xf numFmtId="0" fontId="34" fillId="0" borderId="1" xfId="0" applyFont="1" applyBorder="1"/>
    <xf numFmtId="0" fontId="35" fillId="0" borderId="1" xfId="0" applyFont="1" applyBorder="1"/>
    <xf numFmtId="0" fontId="18" fillId="0" borderId="1" xfId="0" applyFont="1" applyBorder="1" applyAlignment="1">
      <alignment horizontal="left" vertical="center"/>
    </xf>
    <xf numFmtId="0" fontId="18" fillId="0" borderId="1"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0" xfId="0" applyFont="1" applyAlignment="1">
      <alignment horizontal="center"/>
    </xf>
    <xf numFmtId="0" fontId="17" fillId="0" borderId="1" xfId="0" applyFont="1" applyBorder="1" applyAlignment="1">
      <alignment horizontal="center"/>
    </xf>
    <xf numFmtId="0" fontId="18" fillId="0" borderId="1" xfId="0" applyFont="1" applyBorder="1"/>
    <xf numFmtId="0" fontId="18" fillId="0" borderId="1" xfId="0" applyFont="1" applyBorder="1" applyAlignment="1">
      <alignment horizontal="center" vertical="center"/>
    </xf>
    <xf numFmtId="0" fontId="36" fillId="0" borderId="1" xfId="0" applyFont="1" applyBorder="1" applyAlignment="1">
      <alignment vertical="center" wrapText="1"/>
    </xf>
    <xf numFmtId="0" fontId="26" fillId="0" borderId="1" xfId="0" applyFont="1" applyBorder="1" applyAlignment="1">
      <alignment vertical="center"/>
    </xf>
    <xf numFmtId="0" fontId="18" fillId="0" borderId="0" xfId="0" applyFont="1" applyAlignment="1">
      <alignment vertical="center" wrapText="1"/>
    </xf>
    <xf numFmtId="0" fontId="18" fillId="0" borderId="0" xfId="0" applyFont="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17" fillId="0" borderId="1" xfId="0" applyFont="1" applyBorder="1" applyAlignment="1">
      <alignment horizontal="center" vertical="center"/>
    </xf>
    <xf numFmtId="0" fontId="18" fillId="0" borderId="1" xfId="0" applyFont="1" applyBorder="1" applyAlignment="1">
      <alignment horizontal="center"/>
    </xf>
    <xf numFmtId="0" fontId="18" fillId="3" borderId="1" xfId="0" applyFont="1" applyFill="1" applyBorder="1" applyAlignment="1">
      <alignment horizontal="center" vertical="center"/>
    </xf>
    <xf numFmtId="0" fontId="18" fillId="0" borderId="4" xfId="0" applyFont="1" applyBorder="1" applyAlignment="1">
      <alignment horizontal="center" vertical="center" wrapText="1"/>
    </xf>
    <xf numFmtId="0" fontId="18" fillId="0" borderId="0" xfId="0" applyFont="1" applyFill="1" applyBorder="1" applyAlignment="1">
      <alignment horizontal="center" vertical="center"/>
    </xf>
    <xf numFmtId="0" fontId="23" fillId="0" borderId="0" xfId="0" applyFont="1" applyAlignment="1">
      <alignment horizontal="center" vertical="center"/>
    </xf>
    <xf numFmtId="0" fontId="6" fillId="3" borderId="1" xfId="0" applyFont="1" applyFill="1" applyBorder="1" applyAlignment="1">
      <alignment vertical="center" wrapText="1"/>
    </xf>
    <xf numFmtId="0" fontId="15" fillId="3" borderId="1" xfId="0" applyFont="1" applyFill="1" applyBorder="1" applyAlignment="1">
      <alignment vertical="center"/>
    </xf>
    <xf numFmtId="0" fontId="15" fillId="3" borderId="1" xfId="0" applyFont="1" applyFill="1" applyBorder="1" applyAlignment="1">
      <alignment vertical="center" wrapText="1"/>
    </xf>
    <xf numFmtId="164" fontId="15" fillId="3" borderId="1" xfId="2" applyFont="1" applyFill="1" applyBorder="1" applyAlignment="1">
      <alignment horizontal="center" vertical="center" wrapText="1"/>
    </xf>
    <xf numFmtId="164" fontId="15" fillId="3" borderId="1" xfId="2" applyFont="1" applyFill="1" applyBorder="1" applyAlignment="1">
      <alignment vertical="center" wrapText="1"/>
    </xf>
    <xf numFmtId="0" fontId="16" fillId="3" borderId="1" xfId="0" applyFont="1" applyFill="1" applyBorder="1" applyAlignment="1">
      <alignment vertical="center"/>
    </xf>
    <xf numFmtId="164" fontId="16" fillId="3" borderId="1" xfId="2" applyFont="1" applyFill="1" applyBorder="1" applyAlignment="1">
      <alignment vertical="center" wrapText="1"/>
    </xf>
    <xf numFmtId="49" fontId="16" fillId="3" borderId="1" xfId="0" applyNumberFormat="1" applyFont="1" applyFill="1" applyBorder="1" applyAlignment="1">
      <alignment vertical="center"/>
    </xf>
    <xf numFmtId="0" fontId="5" fillId="3" borderId="1" xfId="0" applyFont="1" applyFill="1" applyBorder="1" applyAlignment="1">
      <alignment vertical="center" wrapText="1"/>
    </xf>
    <xf numFmtId="164" fontId="19" fillId="3" borderId="1" xfId="2" applyFont="1" applyFill="1" applyBorder="1"/>
    <xf numFmtId="164" fontId="22" fillId="3" borderId="1" xfId="2" applyFont="1" applyFill="1" applyBorder="1"/>
    <xf numFmtId="0" fontId="19" fillId="3" borderId="0" xfId="0" applyFont="1" applyFill="1"/>
    <xf numFmtId="0" fontId="15" fillId="3" borderId="0" xfId="0" applyFont="1" applyFill="1" applyAlignment="1">
      <alignment vertical="center"/>
    </xf>
    <xf numFmtId="164" fontId="19" fillId="3" borderId="0" xfId="2" applyFont="1" applyFill="1"/>
    <xf numFmtId="0" fontId="15" fillId="3" borderId="0" xfId="0" applyFont="1" applyFill="1" applyAlignment="1">
      <alignment horizontal="center" vertical="center"/>
    </xf>
    <xf numFmtId="0" fontId="15" fillId="3" borderId="1" xfId="0" applyFont="1" applyFill="1" applyBorder="1" applyAlignment="1">
      <alignment horizontal="justify" vertical="center" wrapText="1"/>
    </xf>
    <xf numFmtId="0" fontId="16" fillId="3" borderId="1" xfId="0" applyFont="1" applyFill="1" applyBorder="1" applyAlignment="1">
      <alignment horizontal="justify" vertical="center" wrapText="1"/>
    </xf>
    <xf numFmtId="0" fontId="15" fillId="3" borderId="1" xfId="0" applyFont="1" applyFill="1" applyBorder="1" applyAlignment="1">
      <alignment horizontal="center" vertical="center"/>
    </xf>
    <xf numFmtId="164" fontId="17" fillId="3" borderId="1" xfId="2" applyFont="1" applyFill="1" applyBorder="1"/>
    <xf numFmtId="0" fontId="8"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37" fillId="3" borderId="1" xfId="0" applyFont="1" applyFill="1" applyBorder="1" applyAlignment="1">
      <alignment vertical="top" wrapText="1"/>
    </xf>
    <xf numFmtId="0" fontId="38" fillId="3" borderId="1" xfId="0" applyFont="1" applyFill="1" applyBorder="1" applyAlignment="1">
      <alignment horizontal="center" vertical="top" wrapText="1" readingOrder="1"/>
    </xf>
    <xf numFmtId="0" fontId="38" fillId="3" borderId="1" xfId="0" applyFont="1" applyFill="1" applyBorder="1" applyAlignment="1">
      <alignment horizontal="left" vertical="top" wrapText="1" readingOrder="1"/>
    </xf>
    <xf numFmtId="0" fontId="39" fillId="0" borderId="0" xfId="0" applyFont="1"/>
    <xf numFmtId="165" fontId="16" fillId="0" borderId="1" xfId="0" applyNumberFormat="1" applyFont="1" applyBorder="1" applyAlignment="1">
      <alignment horizontal="center" vertical="center" wrapText="1"/>
    </xf>
    <xf numFmtId="0" fontId="18" fillId="6" borderId="1" xfId="0" applyFont="1" applyFill="1" applyBorder="1" applyAlignment="1">
      <alignment horizontal="left" vertical="center"/>
    </xf>
    <xf numFmtId="0" fontId="18" fillId="6" borderId="1" xfId="0" applyFont="1" applyFill="1" applyBorder="1" applyAlignment="1">
      <alignment vertical="center" wrapText="1"/>
    </xf>
    <xf numFmtId="0" fontId="17" fillId="6" borderId="1" xfId="0" applyFont="1" applyFill="1" applyBorder="1" applyAlignment="1">
      <alignment horizontal="center" vertical="center" wrapText="1"/>
    </xf>
    <xf numFmtId="0" fontId="17" fillId="0" borderId="1" xfId="0" applyFont="1" applyBorder="1" applyAlignment="1">
      <alignment horizontal="left" vertical="center"/>
    </xf>
    <xf numFmtId="0" fontId="18" fillId="0" borderId="0" xfId="0" applyFont="1" applyAlignment="1">
      <alignment horizontal="left" vertical="center"/>
    </xf>
    <xf numFmtId="0" fontId="17" fillId="0" borderId="1" xfId="0" applyFont="1" applyBorder="1" applyAlignment="1">
      <alignment horizontal="left" vertical="center" wrapText="1"/>
    </xf>
    <xf numFmtId="2" fontId="18" fillId="0" borderId="1" xfId="0" applyNumberFormat="1" applyFont="1" applyBorder="1" applyAlignment="1">
      <alignment horizontal="left" vertical="center"/>
    </xf>
    <xf numFmtId="49" fontId="18" fillId="0" borderId="1" xfId="0" applyNumberFormat="1" applyFont="1" applyBorder="1" applyAlignment="1">
      <alignment horizontal="left" vertical="center"/>
    </xf>
    <xf numFmtId="2" fontId="17" fillId="0" borderId="1" xfId="0" applyNumberFormat="1" applyFont="1" applyBorder="1" applyAlignment="1">
      <alignment horizontal="left" vertical="center" wrapText="1"/>
    </xf>
    <xf numFmtId="0" fontId="40" fillId="0" borderId="0" xfId="0" applyFont="1" applyAlignment="1">
      <alignment horizontal="left"/>
    </xf>
    <xf numFmtId="0" fontId="40" fillId="0" borderId="0" xfId="0" applyFont="1"/>
    <xf numFmtId="0" fontId="17" fillId="0" borderId="0" xfId="0" applyFont="1" applyAlignment="1">
      <alignment horizontal="left" vertical="center"/>
    </xf>
    <xf numFmtId="0" fontId="17" fillId="0" borderId="1" xfId="0" applyFont="1" applyBorder="1" applyAlignment="1">
      <alignment vertical="top" wrapText="1"/>
    </xf>
    <xf numFmtId="0" fontId="41" fillId="0" borderId="1" xfId="0" applyFont="1" applyBorder="1" applyAlignment="1">
      <alignment vertical="center" wrapText="1"/>
    </xf>
    <xf numFmtId="0" fontId="17" fillId="3" borderId="1" xfId="0" applyFont="1" applyFill="1" applyBorder="1" applyAlignment="1">
      <alignment horizontal="left" vertical="center"/>
    </xf>
    <xf numFmtId="0" fontId="17" fillId="0" borderId="0" xfId="0" applyFont="1" applyAlignment="1">
      <alignment vertical="center" wrapText="1"/>
    </xf>
    <xf numFmtId="0" fontId="18" fillId="0" borderId="0" xfId="0" applyFont="1" applyAlignment="1">
      <alignment horizontal="left"/>
    </xf>
    <xf numFmtId="0" fontId="14" fillId="3" borderId="0" xfId="0" applyFont="1" applyFill="1"/>
    <xf numFmtId="0" fontId="0" fillId="3" borderId="1" xfId="0" applyFill="1" applyBorder="1" applyAlignment="1">
      <alignment vertical="top" wrapText="1"/>
    </xf>
    <xf numFmtId="0" fontId="14" fillId="3" borderId="1" xfId="0" applyFont="1" applyFill="1" applyBorder="1" applyAlignment="1">
      <alignment wrapText="1"/>
    </xf>
    <xf numFmtId="0" fontId="0" fillId="3" borderId="1" xfId="0" applyFill="1" applyBorder="1" applyAlignment="1">
      <alignment horizontal="center" vertical="top"/>
    </xf>
    <xf numFmtId="0" fontId="14" fillId="3" borderId="1" xfId="0" applyFont="1" applyFill="1" applyBorder="1" applyAlignment="1">
      <alignment horizontal="center" vertical="center" wrapText="1"/>
    </xf>
    <xf numFmtId="0" fontId="23" fillId="0" borderId="0" xfId="0" applyFont="1" applyAlignment="1">
      <alignment horizontal="center" vertical="center" wrapText="1"/>
    </xf>
    <xf numFmtId="0" fontId="18" fillId="3" borderId="1" xfId="0" applyFont="1" applyFill="1" applyBorder="1" applyAlignment="1">
      <alignment horizontal="center" vertical="center" wrapText="1"/>
    </xf>
    <xf numFmtId="0" fontId="33" fillId="0" borderId="1" xfId="0" applyFont="1" applyBorder="1" applyAlignment="1">
      <alignment horizontal="left" vertical="top" wrapText="1" readingOrder="1"/>
    </xf>
    <xf numFmtId="0" fontId="47" fillId="0" borderId="1" xfId="0" applyFont="1" applyBorder="1" applyAlignment="1">
      <alignment horizontal="center"/>
    </xf>
    <xf numFmtId="0" fontId="47" fillId="0" borderId="1" xfId="0" applyFont="1" applyBorder="1"/>
    <xf numFmtId="0" fontId="27" fillId="0" borderId="1" xfId="0" applyFont="1" applyBorder="1"/>
    <xf numFmtId="0" fontId="27" fillId="0" borderId="1" xfId="0" applyFont="1" applyBorder="1" applyAlignment="1">
      <alignment horizontal="center"/>
    </xf>
    <xf numFmtId="0" fontId="39" fillId="0" borderId="0" xfId="0" applyFont="1" applyAlignment="1">
      <alignment wrapText="1"/>
    </xf>
    <xf numFmtId="0" fontId="23" fillId="0" borderId="0" xfId="0" applyFont="1" applyAlignment="1">
      <alignment horizontal="center" vertical="center"/>
    </xf>
    <xf numFmtId="0" fontId="23" fillId="0" borderId="0" xfId="0" applyFont="1" applyAlignment="1">
      <alignment horizontal="center" vertical="center" wrapText="1"/>
    </xf>
    <xf numFmtId="0" fontId="15" fillId="0" borderId="5" xfId="0" applyFont="1" applyBorder="1" applyAlignment="1">
      <alignment horizontal="left" vertical="top" wrapText="1"/>
    </xf>
    <xf numFmtId="0" fontId="23" fillId="0" borderId="0" xfId="0" applyFont="1" applyFill="1" applyAlignment="1">
      <alignment horizontal="center" vertical="center"/>
    </xf>
    <xf numFmtId="0" fontId="23" fillId="0" borderId="6" xfId="0" applyFont="1" applyFill="1" applyBorder="1" applyAlignment="1">
      <alignment horizontal="center" vertical="top"/>
    </xf>
    <xf numFmtId="0" fontId="23" fillId="3" borderId="6" xfId="0" applyFont="1" applyFill="1" applyBorder="1" applyAlignment="1">
      <alignment horizontal="center" vertical="top"/>
    </xf>
    <xf numFmtId="0" fontId="23" fillId="3" borderId="0" xfId="0" applyFont="1" applyFill="1" applyAlignment="1">
      <alignment horizontal="center" vertical="center"/>
    </xf>
    <xf numFmtId="0" fontId="43" fillId="0" borderId="0" xfId="0" applyFont="1" applyFill="1" applyAlignment="1">
      <alignment horizontal="center" vertical="center"/>
    </xf>
    <xf numFmtId="0" fontId="18" fillId="3" borderId="1"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164" fontId="31" fillId="0" borderId="1" xfId="2" applyFont="1" applyFill="1" applyBorder="1" applyAlignment="1">
      <alignment horizontal="center" vertical="top" wrapText="1"/>
    </xf>
    <xf numFmtId="0" fontId="44" fillId="4" borderId="25" xfId="0" applyFont="1" applyFill="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44" fillId="4" borderId="26" xfId="0" applyFont="1" applyFill="1" applyBorder="1" applyAlignment="1">
      <alignment horizontal="center" vertical="center"/>
    </xf>
    <xf numFmtId="0" fontId="44" fillId="4" borderId="6" xfId="0" applyFont="1" applyFill="1" applyBorder="1" applyAlignment="1">
      <alignment horizontal="center" vertical="center"/>
    </xf>
    <xf numFmtId="0" fontId="45" fillId="4" borderId="1" xfId="0" applyFont="1" applyFill="1" applyBorder="1" applyAlignment="1">
      <alignment horizontal="center" vertical="center"/>
    </xf>
    <xf numFmtId="0" fontId="23" fillId="0" borderId="6" xfId="0" applyFont="1" applyBorder="1" applyAlignment="1">
      <alignment horizontal="center" vertical="center" wrapText="1"/>
    </xf>
    <xf numFmtId="0" fontId="46" fillId="0" borderId="0" xfId="0" applyFont="1" applyAlignment="1">
      <alignment horizontal="center"/>
    </xf>
    <xf numFmtId="0" fontId="38" fillId="0" borderId="4" xfId="0" applyFont="1" applyBorder="1" applyAlignment="1">
      <alignment horizontal="left" vertical="top" wrapText="1"/>
    </xf>
    <xf numFmtId="0" fontId="38" fillId="0" borderId="2" xfId="0" applyFont="1" applyBorder="1" applyAlignment="1">
      <alignment horizontal="left" vertical="top" wrapText="1"/>
    </xf>
    <xf numFmtId="0" fontId="38" fillId="0" borderId="3" xfId="0" applyFont="1" applyBorder="1" applyAlignment="1">
      <alignment horizontal="left" vertical="top" wrapText="1"/>
    </xf>
    <xf numFmtId="0" fontId="47" fillId="0" borderId="1" xfId="0" applyFont="1" applyBorder="1" applyAlignment="1">
      <alignment horizontal="center" vertical="top"/>
    </xf>
    <xf numFmtId="0" fontId="33" fillId="0" borderId="7" xfId="0" applyFont="1" applyBorder="1" applyAlignment="1">
      <alignment horizontal="left" vertical="top" wrapText="1" readingOrder="1"/>
    </xf>
    <xf numFmtId="0" fontId="33" fillId="0" borderId="9" xfId="0" applyFont="1" applyBorder="1" applyAlignment="1">
      <alignment horizontal="left" vertical="top" wrapText="1" readingOrder="1"/>
    </xf>
    <xf numFmtId="0" fontId="33" fillId="0" borderId="8" xfId="0" applyFont="1" applyBorder="1" applyAlignment="1">
      <alignment horizontal="left" vertical="top" wrapText="1" readingOrder="1"/>
    </xf>
    <xf numFmtId="0" fontId="48" fillId="4" borderId="4"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48" fillId="4" borderId="3" xfId="0" applyFont="1" applyFill="1" applyBorder="1" applyAlignment="1">
      <alignment horizontal="center" vertical="center" wrapText="1"/>
    </xf>
    <xf numFmtId="0" fontId="27" fillId="0" borderId="4" xfId="0" applyFont="1" applyBorder="1" applyAlignment="1">
      <alignment horizontal="center"/>
    </xf>
    <xf numFmtId="0" fontId="27" fillId="0" borderId="2" xfId="0" applyFont="1" applyBorder="1" applyAlignment="1">
      <alignment horizontal="center"/>
    </xf>
    <xf numFmtId="0" fontId="27" fillId="0" borderId="3" xfId="0" applyFont="1" applyBorder="1" applyAlignment="1">
      <alignment horizontal="center"/>
    </xf>
    <xf numFmtId="0" fontId="23" fillId="0" borderId="6" xfId="0" applyFont="1" applyBorder="1" applyAlignment="1">
      <alignment horizontal="center" vertical="center"/>
    </xf>
    <xf numFmtId="0" fontId="33" fillId="0" borderId="1" xfId="0" applyFont="1" applyBorder="1" applyAlignment="1">
      <alignment horizontal="left" vertical="top" wrapText="1" readingOrder="1"/>
    </xf>
    <xf numFmtId="0" fontId="10" fillId="0" borderId="1" xfId="0" applyFont="1" applyBorder="1" applyAlignment="1">
      <alignment vertical="top" wrapText="1"/>
    </xf>
    <xf numFmtId="0" fontId="15" fillId="3"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6" fillId="7" borderId="1" xfId="0" applyFont="1" applyFill="1" applyBorder="1" applyAlignment="1">
      <alignment vertical="center" wrapText="1"/>
    </xf>
    <xf numFmtId="0" fontId="6" fillId="3" borderId="1" xfId="0"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Font="1" applyFill="1" applyBorder="1" applyAlignment="1">
      <alignment horizontal="left" vertical="center" wrapText="1"/>
    </xf>
    <xf numFmtId="0" fontId="6" fillId="3" borderId="5" xfId="0" applyFont="1" applyFill="1" applyBorder="1" applyAlignment="1">
      <alignment horizontal="center" vertical="center" wrapText="1"/>
    </xf>
    <xf numFmtId="0" fontId="6" fillId="3" borderId="5" xfId="0" applyFont="1" applyFill="1" applyBorder="1" applyAlignment="1">
      <alignment vertical="center" wrapText="1"/>
    </xf>
    <xf numFmtId="0" fontId="12" fillId="2" borderId="10" xfId="1" applyAlignment="1">
      <alignment horizontal="center" vertical="center" wrapText="1"/>
    </xf>
    <xf numFmtId="0" fontId="14" fillId="7" borderId="1" xfId="0" applyFont="1" applyFill="1" applyBorder="1"/>
    <xf numFmtId="0" fontId="0" fillId="7" borderId="1" xfId="0" applyFill="1" applyBorder="1"/>
    <xf numFmtId="0" fontId="0" fillId="7" borderId="1" xfId="0" applyFill="1" applyBorder="1" applyAlignment="1">
      <alignment horizontal="right"/>
    </xf>
    <xf numFmtId="0" fontId="49" fillId="8" borderId="20" xfId="0" applyFont="1" applyFill="1" applyBorder="1" applyAlignment="1">
      <alignment vertical="center"/>
    </xf>
    <xf numFmtId="0" fontId="0" fillId="7" borderId="1" xfId="0" applyFill="1" applyBorder="1" applyAlignment="1">
      <alignment vertical="top" wrapText="1"/>
    </xf>
    <xf numFmtId="0" fontId="14" fillId="7" borderId="1" xfId="0" applyFont="1" applyFill="1" applyBorder="1" applyAlignment="1">
      <alignment horizontal="right" vertical="top"/>
    </xf>
    <xf numFmtId="0" fontId="0" fillId="0" borderId="1" xfId="0" applyBorder="1" applyAlignment="1">
      <alignment horizontal="right" vertical="top"/>
    </xf>
    <xf numFmtId="0" fontId="37" fillId="0" borderId="1" xfId="0" applyFont="1" applyBorder="1" applyAlignment="1">
      <alignment vertical="top" wrapText="1"/>
    </xf>
    <xf numFmtId="0" fontId="50" fillId="7" borderId="1" xfId="0" applyFont="1" applyFill="1" applyBorder="1" applyAlignment="1">
      <alignment vertical="center" wrapText="1"/>
    </xf>
    <xf numFmtId="0" fontId="0" fillId="7" borderId="1" xfId="0" applyFill="1" applyBorder="1" applyAlignment="1">
      <alignment vertical="top"/>
    </xf>
    <xf numFmtId="0" fontId="14" fillId="0" borderId="1" xfId="0" applyFont="1" applyBorder="1" applyAlignment="1">
      <alignment horizontal="center" vertical="top"/>
    </xf>
    <xf numFmtId="0" fontId="35" fillId="7" borderId="1" xfId="0" applyFont="1" applyFill="1" applyBorder="1" applyAlignment="1">
      <alignment horizontal="left" vertical="center" wrapText="1"/>
    </xf>
    <xf numFmtId="0" fontId="14" fillId="7" borderId="1" xfId="0" applyFont="1" applyFill="1" applyBorder="1" applyAlignment="1">
      <alignment horizontal="center" vertical="top"/>
    </xf>
    <xf numFmtId="0" fontId="47" fillId="0" borderId="1" xfId="0" applyFont="1" applyBorder="1" applyAlignment="1">
      <alignment horizontal="center"/>
    </xf>
    <xf numFmtId="0" fontId="33" fillId="7" borderId="1" xfId="0" applyFont="1" applyFill="1" applyBorder="1" applyAlignment="1">
      <alignment horizontal="center" vertical="top" wrapText="1" readingOrder="1"/>
    </xf>
    <xf numFmtId="0" fontId="33" fillId="7" borderId="1" xfId="0" applyFont="1" applyFill="1" applyBorder="1" applyAlignment="1">
      <alignment horizontal="left" vertical="top" wrapText="1" readingOrder="1"/>
    </xf>
    <xf numFmtId="0" fontId="47" fillId="7" borderId="4" xfId="0" applyFont="1" applyFill="1" applyBorder="1" applyAlignment="1">
      <alignment horizontal="center"/>
    </xf>
    <xf numFmtId="0" fontId="47" fillId="7" borderId="2" xfId="0" applyFont="1" applyFill="1" applyBorder="1" applyAlignment="1">
      <alignment horizontal="center"/>
    </xf>
    <xf numFmtId="0" fontId="47" fillId="7" borderId="3" xfId="0" applyFont="1" applyFill="1" applyBorder="1" applyAlignment="1">
      <alignment horizontal="center"/>
    </xf>
    <xf numFmtId="0" fontId="38" fillId="0" borderId="1" xfId="0" applyFont="1" applyBorder="1" applyAlignment="1">
      <alignment horizontal="left" vertical="top" wrapText="1" readingOrder="1"/>
    </xf>
    <xf numFmtId="0" fontId="47" fillId="0" borderId="7" xfId="0" applyFont="1" applyBorder="1" applyAlignment="1">
      <alignment horizontal="center" wrapText="1"/>
    </xf>
    <xf numFmtId="0" fontId="47" fillId="0" borderId="9" xfId="0" applyFont="1" applyBorder="1" applyAlignment="1">
      <alignment horizontal="center" wrapText="1"/>
    </xf>
    <xf numFmtId="0" fontId="47" fillId="0" borderId="8" xfId="0" applyFont="1" applyBorder="1" applyAlignment="1">
      <alignment horizontal="center" wrapText="1"/>
    </xf>
    <xf numFmtId="0" fontId="47" fillId="0" borderId="1" xfId="0" applyFont="1" applyBorder="1" applyAlignment="1">
      <alignment horizontal="center" wrapText="1"/>
    </xf>
    <xf numFmtId="0" fontId="47" fillId="0" borderId="1" xfId="0" applyFont="1" applyBorder="1" applyAlignment="1">
      <alignment horizontal="right"/>
    </xf>
    <xf numFmtId="0" fontId="47" fillId="7" borderId="1" xfId="0" applyFont="1" applyFill="1" applyBorder="1"/>
    <xf numFmtId="0" fontId="38" fillId="7" borderId="1" xfId="0" applyFont="1" applyFill="1" applyBorder="1" applyAlignment="1">
      <alignment horizontal="left" vertical="top" wrapText="1" readingOrder="1"/>
    </xf>
    <xf numFmtId="0" fontId="47" fillId="7" borderId="1" xfId="0" applyFont="1" applyFill="1" applyBorder="1" applyAlignment="1">
      <alignment horizontal="center" wrapText="1"/>
    </xf>
    <xf numFmtId="0" fontId="18" fillId="3" borderId="1" xfId="0" applyFont="1" applyFill="1" applyBorder="1" applyAlignment="1">
      <alignment horizontal="left"/>
    </xf>
    <xf numFmtId="164" fontId="18" fillId="3" borderId="1" xfId="2" applyFont="1" applyFill="1" applyBorder="1" applyAlignment="1">
      <alignment vertical="center" wrapText="1"/>
    </xf>
    <xf numFmtId="0" fontId="17" fillId="3" borderId="1" xfId="0" applyFont="1" applyFill="1" applyBorder="1" applyAlignment="1">
      <alignment horizontal="left" vertical="center" wrapText="1"/>
    </xf>
    <xf numFmtId="164" fontId="17" fillId="3" borderId="1" xfId="2" applyFont="1" applyFill="1" applyBorder="1" applyAlignment="1">
      <alignment vertical="center" wrapText="1"/>
    </xf>
    <xf numFmtId="0" fontId="18" fillId="3" borderId="0" xfId="0" applyFont="1" applyFill="1" applyAlignment="1">
      <alignment horizontal="left"/>
    </xf>
    <xf numFmtId="0" fontId="18" fillId="3" borderId="1" xfId="0" applyFont="1" applyFill="1" applyBorder="1" applyAlignment="1">
      <alignment vertical="center"/>
    </xf>
    <xf numFmtId="164" fontId="18" fillId="3" borderId="1" xfId="2" applyFont="1" applyFill="1" applyBorder="1" applyAlignment="1">
      <alignment vertical="center"/>
    </xf>
    <xf numFmtId="0" fontId="21" fillId="3" borderId="1" xfId="0" applyFont="1" applyFill="1" applyBorder="1" applyAlignment="1">
      <alignment horizontal="left" vertical="top" wrapText="1"/>
    </xf>
    <xf numFmtId="0" fontId="18" fillId="3" borderId="1" xfId="0" applyFont="1" applyFill="1" applyBorder="1" applyAlignment="1">
      <alignment horizontal="center" vertical="top"/>
    </xf>
    <xf numFmtId="164" fontId="21" fillId="3" borderId="1" xfId="2" applyFont="1" applyFill="1" applyBorder="1" applyAlignment="1">
      <alignment horizontal="left" vertical="top" wrapText="1"/>
    </xf>
    <xf numFmtId="0" fontId="26" fillId="3" borderId="1" xfId="0" applyFont="1" applyFill="1" applyBorder="1" applyAlignment="1">
      <alignment horizontal="left" vertical="center"/>
    </xf>
    <xf numFmtId="0" fontId="34" fillId="3" borderId="1" xfId="0" applyFont="1" applyFill="1" applyBorder="1" applyAlignment="1">
      <alignment wrapText="1"/>
    </xf>
    <xf numFmtId="0" fontId="34" fillId="3" borderId="1" xfId="0" applyFont="1" applyFill="1" applyBorder="1" applyAlignment="1">
      <alignment horizontal="left" vertical="center" wrapText="1"/>
    </xf>
    <xf numFmtId="0" fontId="26" fillId="3" borderId="8" xfId="0" applyFont="1" applyFill="1" applyBorder="1" applyAlignment="1">
      <alignment horizontal="left" vertical="center"/>
    </xf>
    <xf numFmtId="0" fontId="34" fillId="3" borderId="27" xfId="0" applyFont="1" applyFill="1" applyBorder="1" applyAlignment="1">
      <alignment horizontal="left" vertical="center" wrapText="1"/>
    </xf>
    <xf numFmtId="0" fontId="17" fillId="3" borderId="8" xfId="0" applyFont="1" applyFill="1" applyBorder="1" applyAlignment="1">
      <alignment horizontal="center"/>
    </xf>
    <xf numFmtId="164" fontId="18" fillId="3" borderId="8" xfId="2" applyFont="1" applyFill="1" applyBorder="1" applyAlignment="1">
      <alignment vertical="center" wrapText="1"/>
    </xf>
    <xf numFmtId="0" fontId="34" fillId="3" borderId="24" xfId="0" applyFont="1" applyFill="1" applyBorder="1" applyAlignment="1">
      <alignment horizontal="left" vertical="center" wrapText="1"/>
    </xf>
    <xf numFmtId="0" fontId="18" fillId="3" borderId="1" xfId="0" applyFont="1" applyFill="1" applyBorder="1" applyAlignment="1">
      <alignment horizontal="left" vertical="center"/>
    </xf>
    <xf numFmtId="0" fontId="36" fillId="3" borderId="1" xfId="0" applyFont="1" applyFill="1" applyBorder="1" applyAlignment="1">
      <alignment vertical="center" wrapText="1"/>
    </xf>
    <xf numFmtId="0" fontId="17" fillId="0" borderId="0" xfId="0" applyFont="1" applyAlignment="1">
      <alignment wrapText="1"/>
    </xf>
    <xf numFmtId="0" fontId="14" fillId="0" borderId="1" xfId="0" applyFont="1" applyBorder="1" applyAlignment="1">
      <alignment wrapText="1"/>
    </xf>
    <xf numFmtId="0" fontId="36" fillId="0" borderId="0" xfId="0" applyFont="1" applyAlignment="1">
      <alignment horizontal="left"/>
    </xf>
    <xf numFmtId="0" fontId="36"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right" vertical="center" wrapText="1"/>
    </xf>
    <xf numFmtId="0" fontId="30" fillId="0" borderId="1" xfId="0" applyFont="1" applyBorder="1" applyAlignment="1">
      <alignment horizontal="center" vertical="top" wrapText="1"/>
    </xf>
    <xf numFmtId="0" fontId="17" fillId="0" borderId="1" xfId="0" applyFont="1" applyBorder="1"/>
    <xf numFmtId="0" fontId="42" fillId="0" borderId="0" xfId="0" applyFont="1" applyAlignment="1">
      <alignment horizontal="center" vertical="center" wrapText="1"/>
    </xf>
    <xf numFmtId="0" fontId="18" fillId="0" borderId="1" xfId="0" applyFont="1" applyBorder="1" applyAlignment="1">
      <alignment wrapText="1"/>
    </xf>
    <xf numFmtId="0" fontId="17" fillId="0" borderId="1" xfId="0" applyFont="1" applyBorder="1" applyAlignment="1">
      <alignment wrapText="1"/>
    </xf>
    <xf numFmtId="0" fontId="18" fillId="0" borderId="1" xfId="0" applyFont="1" applyBorder="1" applyAlignment="1">
      <alignment horizontal="left"/>
    </xf>
    <xf numFmtId="0" fontId="17" fillId="0" borderId="1" xfId="0" applyFont="1" applyBorder="1" applyAlignment="1">
      <alignment horizontal="left"/>
    </xf>
    <xf numFmtId="0" fontId="17" fillId="0" borderId="4" xfId="0" applyFont="1" applyBorder="1" applyAlignment="1">
      <alignment horizontal="center"/>
    </xf>
    <xf numFmtId="0" fontId="17" fillId="0" borderId="2" xfId="0" applyFont="1" applyBorder="1" applyAlignment="1">
      <alignment horizontal="center"/>
    </xf>
    <xf numFmtId="0" fontId="17" fillId="0" borderId="3" xfId="0" applyFont="1" applyBorder="1" applyAlignment="1">
      <alignment horizontal="center"/>
    </xf>
    <xf numFmtId="0" fontId="17" fillId="9" borderId="1" xfId="0" applyFont="1" applyFill="1" applyBorder="1" applyAlignment="1">
      <alignment wrapText="1"/>
    </xf>
    <xf numFmtId="0" fontId="17" fillId="9" borderId="4" xfId="0" applyFont="1" applyFill="1" applyBorder="1" applyAlignment="1">
      <alignment horizontal="center"/>
    </xf>
    <xf numFmtId="0" fontId="17" fillId="9" borderId="2" xfId="0" applyFont="1" applyFill="1" applyBorder="1" applyAlignment="1">
      <alignment horizontal="center"/>
    </xf>
    <xf numFmtId="0" fontId="17" fillId="9" borderId="3" xfId="0" applyFont="1" applyFill="1" applyBorder="1" applyAlignment="1">
      <alignment horizontal="center"/>
    </xf>
    <xf numFmtId="0" fontId="18" fillId="0" borderId="5" xfId="0" applyFont="1" applyBorder="1" applyAlignment="1">
      <alignment horizontal="left"/>
    </xf>
    <xf numFmtId="0" fontId="24" fillId="0" borderId="11" xfId="0" applyFont="1" applyBorder="1" applyAlignment="1">
      <alignment horizontal="left" vertical="center" wrapText="1"/>
    </xf>
    <xf numFmtId="0" fontId="25" fillId="0" borderId="11" xfId="0" applyFont="1" applyBorder="1" applyAlignment="1">
      <alignment vertical="center" wrapText="1"/>
    </xf>
    <xf numFmtId="0" fontId="25" fillId="0" borderId="0" xfId="0" applyFont="1" applyAlignment="1">
      <alignment vertical="center" wrapText="1"/>
    </xf>
    <xf numFmtId="0" fontId="52" fillId="0" borderId="0" xfId="0" applyFont="1" applyAlignment="1">
      <alignment vertical="center" wrapText="1"/>
    </xf>
    <xf numFmtId="0" fontId="25" fillId="4" borderId="0" xfId="0" applyFont="1" applyFill="1" applyAlignment="1">
      <alignment vertical="center" wrapText="1"/>
    </xf>
    <xf numFmtId="0" fontId="13" fillId="4" borderId="0" xfId="3" applyFill="1" applyBorder="1" applyAlignment="1">
      <alignment horizontal="center" vertical="center" wrapText="1"/>
    </xf>
    <xf numFmtId="0" fontId="13" fillId="4" borderId="0" xfId="3" applyFill="1" applyBorder="1" applyAlignment="1">
      <alignment horizontal="right" vertical="center" wrapText="1" indent="1"/>
    </xf>
    <xf numFmtId="0" fontId="18" fillId="0" borderId="7" xfId="0" applyFont="1" applyBorder="1" applyAlignment="1">
      <alignment horizontal="center"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xf>
    <xf numFmtId="0" fontId="18" fillId="0" borderId="8" xfId="0" applyFont="1" applyBorder="1" applyAlignment="1">
      <alignment horizontal="center" vertical="center" wrapText="1"/>
    </xf>
    <xf numFmtId="164" fontId="17" fillId="0" borderId="1" xfId="0" applyNumberFormat="1" applyFont="1" applyBorder="1"/>
    <xf numFmtId="0" fontId="20" fillId="0" borderId="0" xfId="0" applyFont="1" applyAlignment="1">
      <alignment horizontal="left" vertical="center"/>
    </xf>
    <xf numFmtId="0" fontId="18" fillId="0" borderId="0" xfId="0" applyFont="1" applyAlignment="1">
      <alignment horizontal="left" vertical="center" wrapText="1"/>
    </xf>
    <xf numFmtId="0" fontId="17" fillId="3" borderId="0" xfId="0" applyFont="1" applyFill="1"/>
    <xf numFmtId="0" fontId="17" fillId="0" borderId="0" xfId="0" applyFont="1" applyAlignment="1">
      <alignment horizontal="left"/>
    </xf>
    <xf numFmtId="0" fontId="18"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42" fillId="0" borderId="0" xfId="0" applyFont="1" applyAlignment="1">
      <alignment horizontal="center" vertical="center"/>
    </xf>
    <xf numFmtId="0" fontId="17" fillId="7" borderId="1" xfId="0" applyFont="1" applyFill="1" applyBorder="1" applyAlignment="1">
      <alignment horizontal="left" vertical="center"/>
    </xf>
    <xf numFmtId="0" fontId="17" fillId="7" borderId="1" xfId="0" applyFont="1" applyFill="1" applyBorder="1" applyAlignment="1">
      <alignment vertical="center" wrapText="1"/>
    </xf>
    <xf numFmtId="0" fontId="17" fillId="7" borderId="1" xfId="0" applyFont="1" applyFill="1" applyBorder="1" applyAlignment="1">
      <alignment horizontal="center" vertical="center" wrapText="1"/>
    </xf>
    <xf numFmtId="164" fontId="17" fillId="7" borderId="1" xfId="2" applyFont="1" applyFill="1" applyBorder="1"/>
    <xf numFmtId="0" fontId="17" fillId="7" borderId="0" xfId="0" applyFont="1" applyFill="1"/>
    <xf numFmtId="49" fontId="17" fillId="0" borderId="1" xfId="0" applyNumberFormat="1" applyFont="1" applyBorder="1" applyAlignment="1">
      <alignment horizontal="left" vertical="center"/>
    </xf>
    <xf numFmtId="0" fontId="17" fillId="0" borderId="0" xfId="0" applyFont="1" applyAlignment="1">
      <alignment horizontal="center" vertical="center" wrapText="1"/>
    </xf>
    <xf numFmtId="0" fontId="53" fillId="0" borderId="28" xfId="0" applyFont="1" applyBorder="1" applyAlignment="1">
      <alignment horizontal="center" vertical="center"/>
    </xf>
    <xf numFmtId="0" fontId="53" fillId="0" borderId="5" xfId="0" applyFont="1" applyBorder="1" applyAlignment="1">
      <alignment horizontal="center" vertical="center"/>
    </xf>
    <xf numFmtId="0" fontId="53" fillId="0" borderId="29" xfId="0" applyFont="1" applyBorder="1" applyAlignment="1">
      <alignment horizontal="center" vertical="center"/>
    </xf>
    <xf numFmtId="0" fontId="53" fillId="0" borderId="30" xfId="0" applyFont="1" applyBorder="1" applyAlignment="1">
      <alignment horizontal="center" vertical="center"/>
    </xf>
    <xf numFmtId="0" fontId="53" fillId="0" borderId="0" xfId="0" applyFont="1" applyAlignment="1">
      <alignment horizontal="center" vertical="center"/>
    </xf>
    <xf numFmtId="0" fontId="53" fillId="0" borderId="31" xfId="0" applyFont="1" applyBorder="1" applyAlignment="1">
      <alignment horizontal="center" vertical="center"/>
    </xf>
    <xf numFmtId="0" fontId="53" fillId="0" borderId="32" xfId="0" applyFont="1" applyBorder="1" applyAlignment="1">
      <alignment horizontal="center" vertical="center"/>
    </xf>
    <xf numFmtId="0" fontId="53" fillId="0" borderId="6" xfId="0" applyFont="1" applyBorder="1" applyAlignment="1">
      <alignment horizontal="center" vertical="center"/>
    </xf>
    <xf numFmtId="0" fontId="53" fillId="0" borderId="33" xfId="0" applyFont="1" applyBorder="1" applyAlignment="1">
      <alignment horizontal="center" vertical="center"/>
    </xf>
    <xf numFmtId="0" fontId="18" fillId="0" borderId="4" xfId="0" applyFont="1" applyBorder="1" applyAlignment="1">
      <alignment vertical="center" wrapText="1"/>
    </xf>
    <xf numFmtId="0" fontId="54" fillId="8" borderId="0" xfId="0" applyFont="1" applyFill="1" applyAlignment="1">
      <alignment horizontal="center"/>
    </xf>
    <xf numFmtId="0" fontId="0" fillId="8" borderId="0" xfId="0" applyFill="1"/>
    <xf numFmtId="0" fontId="14" fillId="8" borderId="0" xfId="0" applyFont="1" applyFill="1"/>
    <xf numFmtId="0" fontId="14" fillId="8" borderId="1" xfId="0" applyFont="1" applyFill="1" applyBorder="1"/>
    <xf numFmtId="0" fontId="0" fillId="8" borderId="1" xfId="0" applyFill="1" applyBorder="1"/>
  </cellXfs>
  <cellStyles count="4">
    <cellStyle name="Check Cell" xfId="1" builtinId="23"/>
    <cellStyle name="Comma" xfId="2" builtinId="3"/>
    <cellStyle name="Hyperlink" xfId="3"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ED24A-019D-4245-9644-4CA8243DD0FC}">
  <sheetPr>
    <pageSetUpPr fitToPage="1"/>
  </sheetPr>
  <dimension ref="A1:C29"/>
  <sheetViews>
    <sheetView zoomScale="85" zoomScaleNormal="85" zoomScaleSheetLayoutView="110" workbookViewId="0">
      <selection activeCell="A4" sqref="A4:C4"/>
    </sheetView>
  </sheetViews>
  <sheetFormatPr defaultRowHeight="15" x14ac:dyDescent="0.25"/>
  <cols>
    <col min="1" max="1" width="12" customWidth="1"/>
    <col min="2" max="2" width="72" bestFit="1" customWidth="1"/>
    <col min="3" max="3" width="49.85546875" customWidth="1"/>
    <col min="4" max="4" width="37.7109375" customWidth="1"/>
  </cols>
  <sheetData>
    <row r="1" spans="1:3" x14ac:dyDescent="0.25">
      <c r="A1" s="19" t="s">
        <v>655</v>
      </c>
      <c r="B1" s="19"/>
      <c r="C1" s="19"/>
    </row>
    <row r="2" spans="1:3" ht="20.25" x14ac:dyDescent="0.25">
      <c r="A2" s="197" t="s">
        <v>665</v>
      </c>
      <c r="B2" s="197"/>
      <c r="C2" s="197"/>
    </row>
    <row r="3" spans="1:3" ht="20.25" x14ac:dyDescent="0.25">
      <c r="A3" s="197" t="s">
        <v>1337</v>
      </c>
      <c r="B3" s="197"/>
      <c r="C3" s="197"/>
    </row>
    <row r="4" spans="1:3" ht="19.5" customHeight="1" x14ac:dyDescent="0.25">
      <c r="A4" s="198" t="s">
        <v>920</v>
      </c>
      <c r="B4" s="198"/>
      <c r="C4" s="198"/>
    </row>
    <row r="5" spans="1:3" ht="20.25" x14ac:dyDescent="0.25">
      <c r="A5" s="197" t="s">
        <v>656</v>
      </c>
      <c r="B5" s="197"/>
      <c r="C5" s="197"/>
    </row>
    <row r="6" spans="1:3" x14ac:dyDescent="0.25">
      <c r="A6" s="20"/>
    </row>
    <row r="7" spans="1:3" ht="16.5" x14ac:dyDescent="0.25">
      <c r="A7" s="1" t="s">
        <v>0</v>
      </c>
      <c r="B7" s="1" t="s">
        <v>314</v>
      </c>
      <c r="C7" s="1" t="s">
        <v>657</v>
      </c>
    </row>
    <row r="8" spans="1:3" ht="33" x14ac:dyDescent="0.25">
      <c r="A8" s="1"/>
      <c r="B8" s="234" t="s">
        <v>1168</v>
      </c>
      <c r="C8" s="234" t="s">
        <v>1169</v>
      </c>
    </row>
    <row r="9" spans="1:3" ht="16.5" x14ac:dyDescent="0.25">
      <c r="A9" s="41">
        <v>1.1000000000000001</v>
      </c>
      <c r="B9" s="140" t="s">
        <v>1124</v>
      </c>
      <c r="C9" s="91" t="s">
        <v>1125</v>
      </c>
    </row>
    <row r="10" spans="1:3" ht="16.5" x14ac:dyDescent="0.25">
      <c r="A10" s="41">
        <v>1.2</v>
      </c>
      <c r="B10" s="140" t="s">
        <v>1126</v>
      </c>
      <c r="C10" s="91" t="s">
        <v>1125</v>
      </c>
    </row>
    <row r="11" spans="1:3" ht="16.5" x14ac:dyDescent="0.25">
      <c r="A11" s="41">
        <f>0.1+A10</f>
        <v>1.3</v>
      </c>
      <c r="B11" s="140" t="s">
        <v>1127</v>
      </c>
      <c r="C11" s="91" t="s">
        <v>1125</v>
      </c>
    </row>
    <row r="12" spans="1:3" ht="16.5" x14ac:dyDescent="0.25">
      <c r="A12" s="41">
        <f t="shared" ref="A12:A16" si="0">0.1+A11</f>
        <v>1.4000000000000001</v>
      </c>
      <c r="B12" s="140" t="s">
        <v>1128</v>
      </c>
      <c r="C12" s="91" t="s">
        <v>1125</v>
      </c>
    </row>
    <row r="13" spans="1:3" ht="49.5" x14ac:dyDescent="0.25">
      <c r="A13" s="41">
        <v>1.5</v>
      </c>
      <c r="B13" s="140" t="s">
        <v>1170</v>
      </c>
      <c r="C13" s="91" t="s">
        <v>1171</v>
      </c>
    </row>
    <row r="14" spans="1:3" ht="16.5" x14ac:dyDescent="0.25">
      <c r="A14" s="41">
        <v>1.6</v>
      </c>
      <c r="B14" s="140" t="s">
        <v>1129</v>
      </c>
      <c r="C14" s="91" t="s">
        <v>1125</v>
      </c>
    </row>
    <row r="15" spans="1:3" ht="16.5" x14ac:dyDescent="0.25">
      <c r="A15" s="41">
        <f t="shared" si="0"/>
        <v>1.7000000000000002</v>
      </c>
      <c r="B15" s="140" t="s">
        <v>1130</v>
      </c>
      <c r="C15" s="91" t="s">
        <v>1125</v>
      </c>
    </row>
    <row r="16" spans="1:3" ht="16.5" x14ac:dyDescent="0.25">
      <c r="A16" s="41">
        <f t="shared" si="0"/>
        <v>1.8000000000000003</v>
      </c>
      <c r="B16" s="140" t="s">
        <v>1131</v>
      </c>
      <c r="C16" s="91" t="s">
        <v>1125</v>
      </c>
    </row>
    <row r="17" spans="1:3" ht="16.5" x14ac:dyDescent="0.25">
      <c r="A17" s="166">
        <v>1.9</v>
      </c>
      <c r="B17" s="140" t="s">
        <v>1132</v>
      </c>
      <c r="C17" s="91" t="s">
        <v>1125</v>
      </c>
    </row>
    <row r="18" spans="1:3" ht="49.5" x14ac:dyDescent="0.25">
      <c r="A18" s="89">
        <v>1.1000000000000001</v>
      </c>
      <c r="B18" s="140" t="s">
        <v>1172</v>
      </c>
      <c r="C18" s="91" t="s">
        <v>1171</v>
      </c>
    </row>
    <row r="19" spans="1:3" ht="16.5" x14ac:dyDescent="0.25">
      <c r="A19" s="89">
        <v>1.1100000000000001</v>
      </c>
      <c r="B19" s="140" t="s">
        <v>921</v>
      </c>
      <c r="C19" s="91" t="s">
        <v>1125</v>
      </c>
    </row>
    <row r="20" spans="1:3" ht="16.5" x14ac:dyDescent="0.25">
      <c r="A20" s="89">
        <f t="shared" ref="A20:A24" si="1">0.01+A19</f>
        <v>1.1200000000000001</v>
      </c>
      <c r="B20" s="140" t="s">
        <v>922</v>
      </c>
      <c r="C20" s="91" t="s">
        <v>1125</v>
      </c>
    </row>
    <row r="21" spans="1:3" ht="16.5" x14ac:dyDescent="0.25">
      <c r="A21" s="89">
        <f t="shared" si="1"/>
        <v>1.1300000000000001</v>
      </c>
      <c r="B21" s="140" t="s">
        <v>923</v>
      </c>
      <c r="C21" s="91" t="s">
        <v>1125</v>
      </c>
    </row>
    <row r="22" spans="1:3" ht="16.5" x14ac:dyDescent="0.25">
      <c r="A22" s="89">
        <f t="shared" si="1"/>
        <v>1.1400000000000001</v>
      </c>
      <c r="B22" s="140" t="s">
        <v>924</v>
      </c>
      <c r="C22" s="91" t="s">
        <v>1125</v>
      </c>
    </row>
    <row r="23" spans="1:3" ht="16.5" x14ac:dyDescent="0.25">
      <c r="A23" s="89">
        <v>1.1499999999999999</v>
      </c>
      <c r="B23" s="140" t="s">
        <v>1336</v>
      </c>
      <c r="C23" s="91" t="s">
        <v>1125</v>
      </c>
    </row>
    <row r="24" spans="1:3" ht="16.5" x14ac:dyDescent="0.25">
      <c r="A24" s="89">
        <f t="shared" si="1"/>
        <v>1.1599999999999999</v>
      </c>
      <c r="B24" s="140" t="s">
        <v>1173</v>
      </c>
      <c r="C24" s="91" t="s">
        <v>1125</v>
      </c>
    </row>
    <row r="25" spans="1:3" ht="16.5" x14ac:dyDescent="0.25">
      <c r="A25" s="89">
        <v>1.17</v>
      </c>
      <c r="B25" s="140" t="s">
        <v>828</v>
      </c>
      <c r="C25" s="91" t="s">
        <v>1125</v>
      </c>
    </row>
    <row r="26" spans="1:3" ht="16.5" x14ac:dyDescent="0.25">
      <c r="A26" s="89">
        <f>+A25+0.01</f>
        <v>1.18</v>
      </c>
      <c r="B26" s="140" t="s">
        <v>925</v>
      </c>
      <c r="C26" s="91" t="s">
        <v>1125</v>
      </c>
    </row>
    <row r="27" spans="1:3" ht="36" customHeight="1" x14ac:dyDescent="0.25">
      <c r="A27" s="89">
        <f t="shared" ref="A27" si="2">+A26+0.01</f>
        <v>1.19</v>
      </c>
      <c r="B27" s="140" t="s">
        <v>1174</v>
      </c>
      <c r="C27" s="41" t="s">
        <v>1125</v>
      </c>
    </row>
    <row r="28" spans="1:3" ht="16.5" x14ac:dyDescent="0.25">
      <c r="A28" s="89">
        <v>1.2</v>
      </c>
      <c r="B28" s="140" t="s">
        <v>926</v>
      </c>
      <c r="C28" s="41" t="s">
        <v>1125</v>
      </c>
    </row>
    <row r="29" spans="1:3" ht="16.5" x14ac:dyDescent="0.25">
      <c r="A29" s="5" t="s">
        <v>682</v>
      </c>
    </row>
  </sheetData>
  <mergeCells count="4">
    <mergeCell ref="A2:C2"/>
    <mergeCell ref="A3:C3"/>
    <mergeCell ref="A4:C4"/>
    <mergeCell ref="A5:C5"/>
  </mergeCells>
  <pageMargins left="0.7" right="0.7" top="0.75" bottom="0.75" header="0.3" footer="0.3"/>
  <pageSetup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48AE0-88CC-443C-9E95-169D68F68ECE}">
  <dimension ref="A1:E86"/>
  <sheetViews>
    <sheetView workbookViewId="0">
      <selection activeCell="A80" sqref="A80"/>
    </sheetView>
  </sheetViews>
  <sheetFormatPr defaultRowHeight="15" x14ac:dyDescent="0.25"/>
  <cols>
    <col min="2" max="2" width="64.85546875" style="108" customWidth="1"/>
    <col min="3" max="3" width="15.140625" customWidth="1"/>
    <col min="4" max="4" width="37.28515625" style="108" customWidth="1"/>
    <col min="5" max="5" width="47" customWidth="1"/>
  </cols>
  <sheetData>
    <row r="1" spans="1:5" ht="20.25" x14ac:dyDescent="0.25">
      <c r="A1" s="197" t="s">
        <v>665</v>
      </c>
      <c r="B1" s="197"/>
      <c r="C1" s="197"/>
      <c r="D1" s="197"/>
    </row>
    <row r="2" spans="1:5" ht="20.25" x14ac:dyDescent="0.25">
      <c r="A2" s="197" t="s">
        <v>1337</v>
      </c>
      <c r="B2" s="197"/>
      <c r="C2" s="197"/>
      <c r="D2" s="197"/>
    </row>
    <row r="3" spans="1:5" ht="15" customHeight="1" x14ac:dyDescent="0.25">
      <c r="A3" s="216" t="s">
        <v>1029</v>
      </c>
      <c r="B3" s="216"/>
      <c r="C3" s="216"/>
      <c r="D3" s="216"/>
    </row>
    <row r="4" spans="1:5" ht="33" x14ac:dyDescent="0.25">
      <c r="A4" s="104" t="s">
        <v>720</v>
      </c>
      <c r="B4" s="104" t="s">
        <v>1</v>
      </c>
      <c r="C4" s="104" t="s">
        <v>2</v>
      </c>
      <c r="D4" s="105" t="s">
        <v>1393</v>
      </c>
    </row>
    <row r="5" spans="1:5" x14ac:dyDescent="0.25">
      <c r="A5" s="106">
        <v>1</v>
      </c>
      <c r="B5" s="107" t="s">
        <v>1394</v>
      </c>
      <c r="C5" s="106"/>
      <c r="D5" s="107"/>
      <c r="E5" s="108"/>
    </row>
    <row r="6" spans="1:5" x14ac:dyDescent="0.25">
      <c r="A6" s="109"/>
      <c r="B6" s="110" t="s">
        <v>949</v>
      </c>
      <c r="C6" s="109">
        <v>9001</v>
      </c>
      <c r="D6" s="110"/>
    </row>
    <row r="7" spans="1:5" x14ac:dyDescent="0.25">
      <c r="A7" s="109"/>
      <c r="B7" s="110" t="s">
        <v>950</v>
      </c>
      <c r="C7" s="106">
        <v>9002</v>
      </c>
      <c r="D7" s="110"/>
    </row>
    <row r="8" spans="1:5" x14ac:dyDescent="0.25">
      <c r="A8" s="109"/>
      <c r="B8" s="110" t="s">
        <v>951</v>
      </c>
      <c r="C8" s="109">
        <v>9003</v>
      </c>
      <c r="D8" s="110"/>
    </row>
    <row r="9" spans="1:5" x14ac:dyDescent="0.25">
      <c r="A9" s="109"/>
      <c r="B9" s="110" t="s">
        <v>952</v>
      </c>
      <c r="C9" s="106">
        <v>9004</v>
      </c>
      <c r="D9" s="110"/>
    </row>
    <row r="10" spans="1:5" x14ac:dyDescent="0.25">
      <c r="A10" s="109"/>
      <c r="B10" s="110" t="s">
        <v>953</v>
      </c>
      <c r="C10" s="109">
        <v>9005</v>
      </c>
      <c r="D10" s="110"/>
    </row>
    <row r="11" spans="1:5" x14ac:dyDescent="0.25">
      <c r="A11" s="109"/>
      <c r="B11" s="110" t="s">
        <v>954</v>
      </c>
      <c r="C11" s="106">
        <v>9006</v>
      </c>
      <c r="D11" s="110"/>
    </row>
    <row r="12" spans="1:5" x14ac:dyDescent="0.25">
      <c r="A12" s="109"/>
      <c r="B12" s="110" t="s">
        <v>1030</v>
      </c>
      <c r="C12" s="106">
        <v>9007</v>
      </c>
      <c r="D12" s="110"/>
    </row>
    <row r="13" spans="1:5" x14ac:dyDescent="0.25">
      <c r="A13" s="109"/>
      <c r="B13" s="248" t="s">
        <v>1395</v>
      </c>
      <c r="C13" s="249">
        <v>9009</v>
      </c>
      <c r="D13" s="110"/>
    </row>
    <row r="14" spans="1:5" x14ac:dyDescent="0.25">
      <c r="A14" s="109"/>
      <c r="B14" s="110"/>
      <c r="C14" s="109"/>
      <c r="D14" s="110"/>
    </row>
    <row r="15" spans="1:5" x14ac:dyDescent="0.25">
      <c r="A15" s="109"/>
      <c r="B15" s="110"/>
      <c r="C15" s="109"/>
      <c r="D15" s="110"/>
    </row>
    <row r="16" spans="1:5" x14ac:dyDescent="0.25">
      <c r="A16" s="106">
        <v>2</v>
      </c>
      <c r="B16" s="107" t="s">
        <v>955</v>
      </c>
      <c r="C16" s="109"/>
      <c r="D16" s="110"/>
    </row>
    <row r="17" spans="1:5" x14ac:dyDescent="0.25">
      <c r="A17" s="109"/>
      <c r="B17" s="110" t="s">
        <v>1396</v>
      </c>
      <c r="C17" s="109">
        <v>9011</v>
      </c>
      <c r="D17" s="110"/>
      <c r="E17" s="108"/>
    </row>
    <row r="18" spans="1:5" x14ac:dyDescent="0.25">
      <c r="A18" s="109"/>
      <c r="B18" s="110" t="s">
        <v>1397</v>
      </c>
      <c r="C18" s="109">
        <v>9012</v>
      </c>
      <c r="D18" s="110"/>
    </row>
    <row r="19" spans="1:5" x14ac:dyDescent="0.25">
      <c r="A19" s="109"/>
      <c r="B19" s="110" t="s">
        <v>1398</v>
      </c>
      <c r="C19" s="109">
        <v>9013</v>
      </c>
      <c r="D19" s="110"/>
    </row>
    <row r="20" spans="1:5" x14ac:dyDescent="0.25">
      <c r="A20" s="109"/>
      <c r="B20" s="110" t="s">
        <v>1399</v>
      </c>
      <c r="C20" s="109">
        <v>9014</v>
      </c>
      <c r="D20" s="110"/>
    </row>
    <row r="21" spans="1:5" x14ac:dyDescent="0.25">
      <c r="A21" s="109"/>
      <c r="B21" s="110" t="s">
        <v>1400</v>
      </c>
      <c r="C21" s="109">
        <v>9015</v>
      </c>
      <c r="D21" s="110"/>
    </row>
    <row r="22" spans="1:5" ht="30" x14ac:dyDescent="0.25">
      <c r="A22" s="109"/>
      <c r="B22" s="110" t="s">
        <v>1401</v>
      </c>
      <c r="C22" s="109">
        <v>9016</v>
      </c>
      <c r="D22" s="185" t="s">
        <v>956</v>
      </c>
    </row>
    <row r="23" spans="1:5" ht="30" x14ac:dyDescent="0.25">
      <c r="A23" s="109"/>
      <c r="B23" s="248" t="s">
        <v>1402</v>
      </c>
      <c r="C23" s="250" t="s">
        <v>1403</v>
      </c>
      <c r="D23" s="248" t="s">
        <v>1404</v>
      </c>
    </row>
    <row r="24" spans="1:5" x14ac:dyDescent="0.25">
      <c r="A24" s="109"/>
      <c r="B24" s="110" t="s">
        <v>1405</v>
      </c>
      <c r="C24" s="109">
        <v>9018</v>
      </c>
      <c r="D24" s="185" t="s">
        <v>956</v>
      </c>
    </row>
    <row r="25" spans="1:5" ht="30" x14ac:dyDescent="0.25">
      <c r="A25" s="109"/>
      <c r="B25" s="110" t="s">
        <v>1406</v>
      </c>
      <c r="C25" s="109">
        <v>9019</v>
      </c>
      <c r="D25" s="185" t="s">
        <v>956</v>
      </c>
    </row>
    <row r="26" spans="1:5" x14ac:dyDescent="0.25">
      <c r="A26" s="109"/>
      <c r="B26" s="110"/>
      <c r="C26" s="109"/>
      <c r="D26" s="110"/>
    </row>
    <row r="27" spans="1:5" x14ac:dyDescent="0.25">
      <c r="A27" s="106">
        <v>3</v>
      </c>
      <c r="B27" s="107" t="s">
        <v>957</v>
      </c>
      <c r="C27" s="109"/>
      <c r="D27" s="110"/>
    </row>
    <row r="28" spans="1:5" x14ac:dyDescent="0.25">
      <c r="A28" s="109"/>
      <c r="B28" s="110" t="s">
        <v>1407</v>
      </c>
      <c r="C28" s="109">
        <v>9031</v>
      </c>
      <c r="D28" s="110"/>
    </row>
    <row r="29" spans="1:5" x14ac:dyDescent="0.25">
      <c r="A29" s="109"/>
      <c r="B29" s="110" t="s">
        <v>1408</v>
      </c>
      <c r="C29" s="109">
        <v>9032</v>
      </c>
      <c r="D29" s="110"/>
    </row>
    <row r="30" spans="1:5" x14ac:dyDescent="0.25">
      <c r="A30" s="109"/>
      <c r="B30" s="110" t="s">
        <v>1409</v>
      </c>
      <c r="C30" s="109">
        <v>9033</v>
      </c>
      <c r="D30" s="110"/>
    </row>
    <row r="31" spans="1:5" x14ac:dyDescent="0.25">
      <c r="A31" s="109"/>
      <c r="B31" s="251" t="s">
        <v>1410</v>
      </c>
      <c r="C31" s="109">
        <v>9034</v>
      </c>
      <c r="D31" s="162" t="s">
        <v>958</v>
      </c>
    </row>
    <row r="32" spans="1:5" x14ac:dyDescent="0.25">
      <c r="A32" s="109"/>
      <c r="B32" s="251" t="s">
        <v>1411</v>
      </c>
      <c r="C32" s="109">
        <v>9035</v>
      </c>
      <c r="D32" s="162"/>
    </row>
    <row r="33" spans="1:4" x14ac:dyDescent="0.25">
      <c r="A33" s="109"/>
      <c r="B33" s="251" t="s">
        <v>1412</v>
      </c>
      <c r="C33" s="109">
        <v>9036</v>
      </c>
      <c r="D33" s="162" t="s">
        <v>958</v>
      </c>
    </row>
    <row r="34" spans="1:4" x14ac:dyDescent="0.25">
      <c r="A34" s="109"/>
      <c r="B34" s="251" t="s">
        <v>1413</v>
      </c>
      <c r="C34" s="109">
        <v>9037</v>
      </c>
      <c r="D34" s="162" t="s">
        <v>959</v>
      </c>
    </row>
    <row r="35" spans="1:4" x14ac:dyDescent="0.25">
      <c r="A35" s="109"/>
      <c r="B35" s="251" t="s">
        <v>1414</v>
      </c>
      <c r="C35" s="109">
        <v>9038</v>
      </c>
      <c r="D35" s="162" t="s">
        <v>960</v>
      </c>
    </row>
    <row r="36" spans="1:4" x14ac:dyDescent="0.25">
      <c r="A36" s="109"/>
      <c r="B36" s="110"/>
      <c r="C36" s="109"/>
      <c r="D36" s="110"/>
    </row>
    <row r="37" spans="1:4" x14ac:dyDescent="0.25">
      <c r="A37" s="106">
        <v>4</v>
      </c>
      <c r="B37" s="107" t="s">
        <v>961</v>
      </c>
      <c r="C37" s="109"/>
      <c r="D37" s="110"/>
    </row>
    <row r="38" spans="1:4" x14ac:dyDescent="0.25">
      <c r="A38" s="109"/>
      <c r="B38" s="110" t="s">
        <v>1415</v>
      </c>
      <c r="C38" s="109">
        <v>9039</v>
      </c>
      <c r="D38" s="110"/>
    </row>
    <row r="39" spans="1:4" x14ac:dyDescent="0.25">
      <c r="A39" s="109"/>
      <c r="B39" s="110" t="s">
        <v>1416</v>
      </c>
      <c r="C39" s="109">
        <v>9040</v>
      </c>
      <c r="D39" s="110"/>
    </row>
    <row r="40" spans="1:4" x14ac:dyDescent="0.25">
      <c r="A40" s="109"/>
      <c r="B40" s="110"/>
      <c r="C40" s="109"/>
      <c r="D40" s="110"/>
    </row>
    <row r="41" spans="1:4" x14ac:dyDescent="0.25">
      <c r="A41" s="106">
        <v>5</v>
      </c>
      <c r="B41" s="107" t="s">
        <v>962</v>
      </c>
      <c r="C41" s="109"/>
      <c r="D41" s="110"/>
    </row>
    <row r="42" spans="1:4" ht="30" x14ac:dyDescent="0.25">
      <c r="A42" s="109"/>
      <c r="B42" s="110" t="s">
        <v>1417</v>
      </c>
      <c r="C42" s="109">
        <v>9041</v>
      </c>
      <c r="D42" s="110" t="s">
        <v>1418</v>
      </c>
    </row>
    <row r="43" spans="1:4" ht="30" x14ac:dyDescent="0.25">
      <c r="A43" s="109"/>
      <c r="B43" s="110" t="s">
        <v>1419</v>
      </c>
      <c r="C43" s="109">
        <v>9042</v>
      </c>
      <c r="D43" s="110" t="s">
        <v>1420</v>
      </c>
    </row>
    <row r="44" spans="1:4" ht="30" x14ac:dyDescent="0.25">
      <c r="A44" s="109"/>
      <c r="B44" s="110" t="s">
        <v>1421</v>
      </c>
      <c r="C44" s="109">
        <v>9043</v>
      </c>
      <c r="D44" s="110" t="s">
        <v>963</v>
      </c>
    </row>
    <row r="45" spans="1:4" x14ac:dyDescent="0.25">
      <c r="A45" s="109"/>
      <c r="B45" s="110"/>
      <c r="C45" s="109"/>
      <c r="D45" s="110"/>
    </row>
    <row r="46" spans="1:4" x14ac:dyDescent="0.25">
      <c r="A46" s="109">
        <v>6</v>
      </c>
      <c r="B46" s="107" t="s">
        <v>964</v>
      </c>
      <c r="C46" s="109"/>
      <c r="D46" s="110"/>
    </row>
    <row r="47" spans="1:4" ht="30" x14ac:dyDescent="0.25">
      <c r="A47" s="109"/>
      <c r="B47" s="248" t="s">
        <v>1422</v>
      </c>
      <c r="C47" s="109">
        <v>9045</v>
      </c>
      <c r="D47" s="110" t="s">
        <v>1423</v>
      </c>
    </row>
    <row r="48" spans="1:4" ht="30" x14ac:dyDescent="0.25">
      <c r="A48" s="109"/>
      <c r="B48" s="110" t="s">
        <v>1424</v>
      </c>
      <c r="C48" s="109">
        <v>9046</v>
      </c>
      <c r="D48" s="110" t="s">
        <v>1425</v>
      </c>
    </row>
    <row r="49" spans="1:4" ht="30" x14ac:dyDescent="0.25">
      <c r="A49" s="109"/>
      <c r="B49" s="110" t="s">
        <v>1426</v>
      </c>
      <c r="C49" s="109">
        <v>9047</v>
      </c>
      <c r="D49" s="110" t="s">
        <v>1427</v>
      </c>
    </row>
    <row r="50" spans="1:4" ht="30" x14ac:dyDescent="0.25">
      <c r="A50" s="109"/>
      <c r="B50" s="110" t="s">
        <v>1428</v>
      </c>
      <c r="C50" s="109">
        <v>9048</v>
      </c>
      <c r="D50" s="110" t="s">
        <v>1429</v>
      </c>
    </row>
    <row r="51" spans="1:4" ht="30" x14ac:dyDescent="0.25">
      <c r="A51" s="109"/>
      <c r="B51" s="110" t="s">
        <v>1430</v>
      </c>
      <c r="C51" s="109">
        <v>9049</v>
      </c>
      <c r="D51" s="110" t="s">
        <v>1431</v>
      </c>
    </row>
    <row r="52" spans="1:4" ht="31.5" x14ac:dyDescent="0.25">
      <c r="A52" s="109"/>
      <c r="B52" s="252" t="s">
        <v>1432</v>
      </c>
      <c r="C52" s="253">
        <v>9069</v>
      </c>
      <c r="D52" s="110"/>
    </row>
    <row r="53" spans="1:4" ht="15.75" x14ac:dyDescent="0.25">
      <c r="A53" s="109"/>
      <c r="B53" s="252" t="s">
        <v>1433</v>
      </c>
      <c r="C53" s="253">
        <v>9070</v>
      </c>
      <c r="D53" s="110"/>
    </row>
    <row r="54" spans="1:4" ht="31.5" x14ac:dyDescent="0.25">
      <c r="A54" s="109"/>
      <c r="B54" s="252" t="s">
        <v>1434</v>
      </c>
      <c r="C54" s="253">
        <v>9071</v>
      </c>
      <c r="D54" s="110"/>
    </row>
    <row r="55" spans="1:4" ht="31.5" x14ac:dyDescent="0.25">
      <c r="A55" s="109"/>
      <c r="B55" s="252" t="s">
        <v>1435</v>
      </c>
      <c r="C55" s="253">
        <v>9072</v>
      </c>
      <c r="D55" s="110"/>
    </row>
    <row r="56" spans="1:4" ht="31.5" x14ac:dyDescent="0.25">
      <c r="A56" s="109"/>
      <c r="B56" s="252" t="s">
        <v>1436</v>
      </c>
      <c r="C56" s="253">
        <v>9073</v>
      </c>
      <c r="D56" s="110"/>
    </row>
    <row r="57" spans="1:4" ht="47.25" x14ac:dyDescent="0.25">
      <c r="A57" s="109"/>
      <c r="B57" s="252" t="s">
        <v>1437</v>
      </c>
      <c r="C57" s="253">
        <v>9074</v>
      </c>
      <c r="D57" s="110"/>
    </row>
    <row r="58" spans="1:4" ht="30" x14ac:dyDescent="0.25">
      <c r="A58" s="106">
        <v>7</v>
      </c>
      <c r="B58" s="107" t="s">
        <v>965</v>
      </c>
      <c r="C58" s="109">
        <v>9050</v>
      </c>
      <c r="D58" s="110" t="s">
        <v>1438</v>
      </c>
    </row>
    <row r="59" spans="1:4" x14ac:dyDescent="0.25">
      <c r="A59" s="62">
        <v>8</v>
      </c>
      <c r="B59" s="115" t="s">
        <v>1031</v>
      </c>
      <c r="C59" s="109">
        <v>9051</v>
      </c>
      <c r="D59" s="116"/>
    </row>
    <row r="60" spans="1:4" ht="30" x14ac:dyDescent="0.25">
      <c r="A60" s="160">
        <v>9</v>
      </c>
      <c r="B60" s="186" t="s">
        <v>1310</v>
      </c>
      <c r="C60" s="187">
        <v>9052</v>
      </c>
      <c r="D60" s="186" t="s">
        <v>1439</v>
      </c>
    </row>
    <row r="61" spans="1:4" ht="30" x14ac:dyDescent="0.25">
      <c r="A61" s="160">
        <v>10</v>
      </c>
      <c r="B61" s="186" t="s">
        <v>1311</v>
      </c>
      <c r="C61" s="187">
        <v>9053</v>
      </c>
      <c r="D61" s="186" t="s">
        <v>1439</v>
      </c>
    </row>
    <row r="62" spans="1:4" x14ac:dyDescent="0.25">
      <c r="A62" s="160">
        <v>11</v>
      </c>
      <c r="B62" s="186" t="s">
        <v>1312</v>
      </c>
      <c r="C62" s="188">
        <v>9054</v>
      </c>
      <c r="D62" s="186" t="s">
        <v>1439</v>
      </c>
    </row>
    <row r="63" spans="1:4" x14ac:dyDescent="0.25">
      <c r="A63" s="109">
        <v>12</v>
      </c>
      <c r="B63" s="110" t="s">
        <v>1113</v>
      </c>
      <c r="C63" s="254">
        <v>9055</v>
      </c>
      <c r="D63" s="116"/>
    </row>
    <row r="64" spans="1:4" x14ac:dyDescent="0.25">
      <c r="A64" s="109">
        <f>1+A63</f>
        <v>13</v>
      </c>
      <c r="B64" s="110" t="s">
        <v>1114</v>
      </c>
      <c r="C64" s="254">
        <v>9056</v>
      </c>
      <c r="D64" s="116"/>
    </row>
    <row r="65" spans="1:4" ht="30" x14ac:dyDescent="0.25">
      <c r="A65" s="109">
        <f t="shared" ref="A65:A76" si="0">1+A64</f>
        <v>14</v>
      </c>
      <c r="B65" s="248" t="s">
        <v>1440</v>
      </c>
      <c r="C65" s="254">
        <v>9057</v>
      </c>
      <c r="D65" s="116"/>
    </row>
    <row r="66" spans="1:4" x14ac:dyDescent="0.25">
      <c r="A66" s="109">
        <f t="shared" si="0"/>
        <v>15</v>
      </c>
      <c r="B66" s="110" t="s">
        <v>1115</v>
      </c>
      <c r="C66" s="254">
        <v>9058</v>
      </c>
      <c r="D66" s="116"/>
    </row>
    <row r="67" spans="1:4" x14ac:dyDescent="0.25">
      <c r="A67" s="109">
        <f t="shared" si="0"/>
        <v>16</v>
      </c>
      <c r="B67" s="110" t="s">
        <v>1116</v>
      </c>
      <c r="C67" s="254">
        <v>9059</v>
      </c>
      <c r="D67" s="116"/>
    </row>
    <row r="68" spans="1:4" x14ac:dyDescent="0.25">
      <c r="A68" s="109">
        <f t="shared" si="0"/>
        <v>17</v>
      </c>
      <c r="B68" s="110" t="s">
        <v>1117</v>
      </c>
      <c r="C68" s="254">
        <v>9060</v>
      </c>
      <c r="D68" s="116"/>
    </row>
    <row r="69" spans="1:4" x14ac:dyDescent="0.25">
      <c r="A69" s="109">
        <f t="shared" si="0"/>
        <v>18</v>
      </c>
      <c r="B69" s="110" t="s">
        <v>1118</v>
      </c>
      <c r="C69" s="254">
        <v>9061</v>
      </c>
      <c r="D69" s="116"/>
    </row>
    <row r="70" spans="1:4" x14ac:dyDescent="0.25">
      <c r="A70" s="109">
        <f t="shared" si="0"/>
        <v>19</v>
      </c>
      <c r="B70" s="110" t="s">
        <v>1119</v>
      </c>
      <c r="C70" s="254">
        <v>9062</v>
      </c>
      <c r="D70" s="116"/>
    </row>
    <row r="71" spans="1:4" x14ac:dyDescent="0.25">
      <c r="A71" s="109">
        <f t="shared" si="0"/>
        <v>20</v>
      </c>
      <c r="B71" s="110" t="s">
        <v>1120</v>
      </c>
      <c r="C71" s="254">
        <v>9063</v>
      </c>
      <c r="D71" s="116"/>
    </row>
    <row r="72" spans="1:4" x14ac:dyDescent="0.25">
      <c r="A72" s="109">
        <f t="shared" si="0"/>
        <v>21</v>
      </c>
      <c r="B72" s="248" t="s">
        <v>1441</v>
      </c>
      <c r="C72" s="254">
        <v>9064</v>
      </c>
      <c r="D72" s="116"/>
    </row>
    <row r="73" spans="1:4" x14ac:dyDescent="0.25">
      <c r="A73" s="109">
        <f t="shared" si="0"/>
        <v>22</v>
      </c>
      <c r="B73" s="110" t="s">
        <v>1121</v>
      </c>
      <c r="C73" s="254">
        <v>9065</v>
      </c>
      <c r="D73" s="116"/>
    </row>
    <row r="74" spans="1:4" x14ac:dyDescent="0.25">
      <c r="A74" s="109">
        <f t="shared" si="0"/>
        <v>23</v>
      </c>
      <c r="B74" s="110" t="s">
        <v>1122</v>
      </c>
      <c r="C74" s="254">
        <v>9066</v>
      </c>
      <c r="D74" s="116"/>
    </row>
    <row r="75" spans="1:4" x14ac:dyDescent="0.25">
      <c r="A75" s="109">
        <f t="shared" si="0"/>
        <v>24</v>
      </c>
      <c r="B75" s="110" t="s">
        <v>1123</v>
      </c>
      <c r="C75" s="254">
        <v>9067</v>
      </c>
      <c r="D75" s="116"/>
    </row>
    <row r="76" spans="1:4" ht="28.5" x14ac:dyDescent="0.25">
      <c r="A76" s="109">
        <f t="shared" si="0"/>
        <v>25</v>
      </c>
      <c r="B76" s="255" t="s">
        <v>1442</v>
      </c>
      <c r="C76" s="256">
        <v>9068</v>
      </c>
      <c r="D76" s="116"/>
    </row>
    <row r="79" spans="1:4" x14ac:dyDescent="0.25">
      <c r="A79" s="217" t="s">
        <v>1443</v>
      </c>
      <c r="B79" s="217"/>
      <c r="C79" s="217"/>
      <c r="D79" s="217"/>
    </row>
    <row r="80" spans="1:4" x14ac:dyDescent="0.25">
      <c r="A80" s="62"/>
      <c r="B80" s="117" t="s">
        <v>1032</v>
      </c>
      <c r="C80" s="62"/>
    </row>
    <row r="81" spans="1:3" x14ac:dyDescent="0.25">
      <c r="A81" s="62">
        <v>1</v>
      </c>
      <c r="B81" s="118" t="s">
        <v>1033</v>
      </c>
      <c r="C81" s="62"/>
    </row>
    <row r="82" spans="1:3" x14ac:dyDescent="0.25">
      <c r="A82" s="62">
        <v>1.1000000000000001</v>
      </c>
      <c r="B82" s="117" t="s">
        <v>1034</v>
      </c>
      <c r="C82" s="62"/>
    </row>
    <row r="83" spans="1:3" ht="30" x14ac:dyDescent="0.25">
      <c r="A83" s="62">
        <v>1.2</v>
      </c>
      <c r="B83" s="116" t="s">
        <v>1035</v>
      </c>
      <c r="C83" s="62"/>
    </row>
    <row r="84" spans="1:3" x14ac:dyDescent="0.25">
      <c r="A84" s="62">
        <v>1.3</v>
      </c>
      <c r="B84" s="116" t="s">
        <v>1036</v>
      </c>
      <c r="C84" s="62"/>
    </row>
    <row r="85" spans="1:3" x14ac:dyDescent="0.25">
      <c r="A85" s="62">
        <v>1.4</v>
      </c>
      <c r="B85" s="116" t="s">
        <v>1037</v>
      </c>
      <c r="C85" s="62"/>
    </row>
    <row r="86" spans="1:3" x14ac:dyDescent="0.25">
      <c r="A86" s="62">
        <v>1.5</v>
      </c>
      <c r="B86" s="116" t="s">
        <v>1038</v>
      </c>
      <c r="C86" s="62"/>
    </row>
  </sheetData>
  <mergeCells count="4">
    <mergeCell ref="A1:D1"/>
    <mergeCell ref="A2:D2"/>
    <mergeCell ref="A3:D3"/>
    <mergeCell ref="A79:D79"/>
  </mergeCells>
  <pageMargins left="0.23622047244094491" right="0.23622047244094491"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88B25-342E-420D-9569-23A089D0A49B}">
  <dimension ref="A1:F56"/>
  <sheetViews>
    <sheetView tabSelected="1" workbookViewId="0">
      <selection activeCell="A3" sqref="A3:F3"/>
    </sheetView>
  </sheetViews>
  <sheetFormatPr defaultRowHeight="15" x14ac:dyDescent="0.25"/>
  <cols>
    <col min="1" max="1" width="7.140625" bestFit="1" customWidth="1"/>
    <col min="2" max="2" width="34.140625" customWidth="1"/>
    <col min="3" max="3" width="23.42578125" bestFit="1" customWidth="1"/>
    <col min="4" max="4" width="21.5703125" bestFit="1" customWidth="1"/>
    <col min="5" max="5" width="27.140625" bestFit="1" customWidth="1"/>
    <col min="6" max="6" width="35.28515625" customWidth="1"/>
  </cols>
  <sheetData>
    <row r="1" spans="1:6" ht="20.25" x14ac:dyDescent="0.25">
      <c r="A1" s="197" t="s">
        <v>665</v>
      </c>
      <c r="B1" s="197"/>
      <c r="C1" s="197"/>
      <c r="D1" s="197"/>
      <c r="E1" s="197"/>
      <c r="F1" s="197"/>
    </row>
    <row r="2" spans="1:6" ht="20.25" x14ac:dyDescent="0.25">
      <c r="A2" s="197" t="s">
        <v>1337</v>
      </c>
      <c r="B2" s="197"/>
      <c r="C2" s="197"/>
      <c r="D2" s="197"/>
      <c r="E2" s="197"/>
      <c r="F2" s="197"/>
    </row>
    <row r="3" spans="1:6" ht="15" customHeight="1" x14ac:dyDescent="0.25">
      <c r="A3" s="231" t="s">
        <v>966</v>
      </c>
      <c r="B3" s="231"/>
      <c r="C3" s="231"/>
      <c r="D3" s="231"/>
      <c r="E3" s="231"/>
      <c r="F3" s="231"/>
    </row>
    <row r="4" spans="1:6" x14ac:dyDescent="0.25">
      <c r="A4" s="163" t="s">
        <v>529</v>
      </c>
      <c r="B4" s="164" t="s">
        <v>967</v>
      </c>
      <c r="C4" s="163" t="s">
        <v>1112</v>
      </c>
      <c r="D4" s="163" t="s">
        <v>1444</v>
      </c>
      <c r="E4" s="163" t="s">
        <v>968</v>
      </c>
      <c r="F4" s="163" t="s">
        <v>969</v>
      </c>
    </row>
    <row r="5" spans="1:6" ht="25.5" x14ac:dyDescent="0.25">
      <c r="A5" s="111" t="s">
        <v>970</v>
      </c>
      <c r="B5" s="191" t="s">
        <v>1153</v>
      </c>
      <c r="C5" s="111"/>
      <c r="D5" s="111"/>
      <c r="E5" s="111" t="e">
        <f>+IF(C5&lt;1,(D5-C5)/C5*100*-1,(D5-C5)/C5*100)</f>
        <v>#DIV/0!</v>
      </c>
      <c r="F5" s="111"/>
    </row>
    <row r="6" spans="1:6" ht="25.5" x14ac:dyDescent="0.25">
      <c r="A6" s="111" t="s">
        <v>1445</v>
      </c>
      <c r="B6" s="191" t="s">
        <v>1446</v>
      </c>
      <c r="C6" s="111"/>
      <c r="D6" s="111"/>
      <c r="E6" s="111" t="e">
        <f>+IF(C6&lt;1,(D6-C6)/C6*100*-1,(D6-C6)/C6*100)</f>
        <v>#DIV/0!</v>
      </c>
      <c r="F6" s="111"/>
    </row>
    <row r="7" spans="1:6" ht="25.5" x14ac:dyDescent="0.25">
      <c r="A7" s="111" t="s">
        <v>971</v>
      </c>
      <c r="B7" s="191" t="s">
        <v>1154</v>
      </c>
      <c r="C7" s="111"/>
      <c r="D7" s="111"/>
      <c r="E7" s="111" t="e">
        <f t="shared" ref="E7:E17" si="0">+IF(C7&lt;1,(D7-C7)/C7*100*-1,(D7-C7)/C7*100)</f>
        <v>#DIV/0!</v>
      </c>
      <c r="F7" s="111"/>
    </row>
    <row r="8" spans="1:6" ht="25.5" x14ac:dyDescent="0.25">
      <c r="A8" s="111" t="s">
        <v>972</v>
      </c>
      <c r="B8" s="191" t="s">
        <v>1155</v>
      </c>
      <c r="C8" s="111"/>
      <c r="D8" s="111"/>
      <c r="E8" s="111" t="e">
        <f t="shared" si="0"/>
        <v>#DIV/0!</v>
      </c>
      <c r="F8" s="111"/>
    </row>
    <row r="9" spans="1:6" x14ac:dyDescent="0.25">
      <c r="A9" s="111" t="s">
        <v>973</v>
      </c>
      <c r="B9" s="191" t="s">
        <v>1156</v>
      </c>
      <c r="C9" s="111"/>
      <c r="D9" s="111"/>
      <c r="E9" s="111" t="e">
        <f t="shared" si="0"/>
        <v>#DIV/0!</v>
      </c>
      <c r="F9" s="111"/>
    </row>
    <row r="10" spans="1:6" ht="25.5" x14ac:dyDescent="0.25">
      <c r="A10" s="111" t="s">
        <v>974</v>
      </c>
      <c r="B10" s="191" t="s">
        <v>1157</v>
      </c>
      <c r="C10" s="111"/>
      <c r="D10" s="111"/>
      <c r="E10" s="111" t="e">
        <f t="shared" si="0"/>
        <v>#DIV/0!</v>
      </c>
      <c r="F10" s="111"/>
    </row>
    <row r="11" spans="1:6" ht="25.5" x14ac:dyDescent="0.25">
      <c r="A11" s="111" t="s">
        <v>975</v>
      </c>
      <c r="B11" s="191" t="s">
        <v>1158</v>
      </c>
      <c r="C11" s="111"/>
      <c r="D11" s="111"/>
      <c r="E11" s="111" t="e">
        <f t="shared" si="0"/>
        <v>#DIV/0!</v>
      </c>
      <c r="F11" s="111"/>
    </row>
    <row r="12" spans="1:6" x14ac:dyDescent="0.25">
      <c r="A12" s="111" t="s">
        <v>976</v>
      </c>
      <c r="B12" s="191" t="s">
        <v>1159</v>
      </c>
      <c r="C12" s="111"/>
      <c r="D12" s="111"/>
      <c r="E12" s="111" t="e">
        <f t="shared" si="0"/>
        <v>#DIV/0!</v>
      </c>
      <c r="F12" s="111"/>
    </row>
    <row r="13" spans="1:6" ht="25.5" x14ac:dyDescent="0.25">
      <c r="A13" s="111" t="s">
        <v>977</v>
      </c>
      <c r="B13" s="191" t="s">
        <v>1160</v>
      </c>
      <c r="C13" s="111"/>
      <c r="D13" s="111"/>
      <c r="E13" s="111" t="e">
        <f t="shared" si="0"/>
        <v>#DIV/0!</v>
      </c>
      <c r="F13" s="111"/>
    </row>
    <row r="14" spans="1:6" ht="25.5" x14ac:dyDescent="0.25">
      <c r="A14" s="111" t="s">
        <v>978</v>
      </c>
      <c r="B14" s="191" t="s">
        <v>1161</v>
      </c>
      <c r="C14" s="111"/>
      <c r="D14" s="111"/>
      <c r="E14" s="111" t="e">
        <f t="shared" si="0"/>
        <v>#DIV/0!</v>
      </c>
      <c r="F14" s="111"/>
    </row>
    <row r="15" spans="1:6" ht="15.75" customHeight="1" x14ac:dyDescent="0.25">
      <c r="A15" s="111" t="s">
        <v>979</v>
      </c>
      <c r="B15" s="191" t="s">
        <v>1315</v>
      </c>
      <c r="C15" s="111"/>
      <c r="D15" s="111"/>
      <c r="E15" s="111" t="e">
        <f t="shared" si="0"/>
        <v>#DIV/0!</v>
      </c>
      <c r="F15" s="111"/>
    </row>
    <row r="16" spans="1:6" ht="25.5" x14ac:dyDescent="0.25">
      <c r="A16" s="111"/>
      <c r="B16" s="191" t="s">
        <v>1316</v>
      </c>
      <c r="C16" s="111"/>
      <c r="D16" s="111"/>
      <c r="E16" s="111">
        <f>+D16-D15</f>
        <v>0</v>
      </c>
      <c r="F16" s="111" t="s">
        <v>1162</v>
      </c>
    </row>
    <row r="17" spans="1:6" ht="15.75" customHeight="1" x14ac:dyDescent="0.25">
      <c r="A17" s="111" t="s">
        <v>980</v>
      </c>
      <c r="B17" s="191" t="s">
        <v>1163</v>
      </c>
      <c r="C17" s="111"/>
      <c r="D17" s="111"/>
      <c r="E17" s="111" t="e">
        <f t="shared" si="0"/>
        <v>#DIV/0!</v>
      </c>
      <c r="F17" s="111"/>
    </row>
    <row r="18" spans="1:6" ht="38.25" x14ac:dyDescent="0.25">
      <c r="A18" s="111">
        <v>12</v>
      </c>
      <c r="B18" s="191" t="s">
        <v>1164</v>
      </c>
      <c r="C18" s="111"/>
      <c r="D18" s="111"/>
      <c r="E18" s="111"/>
      <c r="F18" s="111"/>
    </row>
    <row r="19" spans="1:6" ht="14.45" hidden="1" customHeight="1" x14ac:dyDescent="0.25">
      <c r="A19" s="111">
        <v>13</v>
      </c>
      <c r="B19" s="191" t="s">
        <v>981</v>
      </c>
      <c r="C19" s="232"/>
      <c r="D19" s="233"/>
      <c r="E19" s="233"/>
      <c r="F19" s="233"/>
    </row>
    <row r="20" spans="1:6" ht="24.95" hidden="1" customHeight="1" x14ac:dyDescent="0.25">
      <c r="A20" s="218" t="s">
        <v>982</v>
      </c>
      <c r="B20" s="219"/>
      <c r="C20" s="219"/>
      <c r="D20" s="219"/>
      <c r="E20" s="219"/>
      <c r="F20" s="220"/>
    </row>
    <row r="21" spans="1:6" ht="24.95" hidden="1" customHeight="1" x14ac:dyDescent="0.25">
      <c r="A21" s="192">
        <v>14</v>
      </c>
      <c r="B21" s="191" t="s">
        <v>983</v>
      </c>
      <c r="C21" s="193"/>
      <c r="D21" s="193"/>
      <c r="E21" s="111" t="e">
        <f t="shared" ref="E21:E32" si="1">+IF(C21&lt;1,(D21-C21)/C21*100*-1,(D21-C21)/C21*100)</f>
        <v>#DIV/0!</v>
      </c>
      <c r="F21" s="193"/>
    </row>
    <row r="22" spans="1:6" ht="24.95" hidden="1" customHeight="1" x14ac:dyDescent="0.25">
      <c r="A22" s="192">
        <f>1+A21</f>
        <v>15</v>
      </c>
      <c r="B22" s="191" t="s">
        <v>984</v>
      </c>
      <c r="C22" s="193"/>
      <c r="D22" s="193"/>
      <c r="E22" s="111" t="e">
        <f t="shared" si="1"/>
        <v>#DIV/0!</v>
      </c>
      <c r="F22" s="193"/>
    </row>
    <row r="23" spans="1:6" ht="24.95" hidden="1" customHeight="1" x14ac:dyDescent="0.25">
      <c r="A23" s="192">
        <f t="shared" ref="A23:A32" si="2">1+A22</f>
        <v>16</v>
      </c>
      <c r="B23" s="191" t="s">
        <v>985</v>
      </c>
      <c r="C23" s="193"/>
      <c r="D23" s="193"/>
      <c r="E23" s="111" t="e">
        <f t="shared" si="1"/>
        <v>#DIV/0!</v>
      </c>
      <c r="F23" s="193"/>
    </row>
    <row r="24" spans="1:6" ht="24.95" hidden="1" customHeight="1" x14ac:dyDescent="0.25">
      <c r="A24" s="192">
        <f t="shared" si="2"/>
        <v>17</v>
      </c>
      <c r="B24" s="191" t="s">
        <v>986</v>
      </c>
      <c r="C24" s="193"/>
      <c r="D24" s="193"/>
      <c r="E24" s="111" t="e">
        <f t="shared" si="1"/>
        <v>#DIV/0!</v>
      </c>
      <c r="F24" s="193"/>
    </row>
    <row r="25" spans="1:6" ht="24.95" hidden="1" customHeight="1" x14ac:dyDescent="0.25">
      <c r="A25" s="192">
        <f t="shared" si="2"/>
        <v>18</v>
      </c>
      <c r="B25" s="191" t="s">
        <v>987</v>
      </c>
      <c r="C25" s="193"/>
      <c r="D25" s="193"/>
      <c r="E25" s="111" t="e">
        <f t="shared" si="1"/>
        <v>#DIV/0!</v>
      </c>
      <c r="F25" s="193"/>
    </row>
    <row r="26" spans="1:6" ht="24.95" hidden="1" customHeight="1" x14ac:dyDescent="0.25">
      <c r="A26" s="192">
        <f t="shared" si="2"/>
        <v>19</v>
      </c>
      <c r="B26" s="191" t="s">
        <v>988</v>
      </c>
      <c r="C26" s="193"/>
      <c r="D26" s="193"/>
      <c r="E26" s="111" t="e">
        <f t="shared" si="1"/>
        <v>#DIV/0!</v>
      </c>
      <c r="F26" s="193"/>
    </row>
    <row r="27" spans="1:6" ht="24.95" hidden="1" customHeight="1" x14ac:dyDescent="0.25">
      <c r="A27" s="192">
        <f t="shared" si="2"/>
        <v>20</v>
      </c>
      <c r="B27" s="191" t="s">
        <v>989</v>
      </c>
      <c r="C27" s="193"/>
      <c r="D27" s="193"/>
      <c r="E27" s="111" t="e">
        <f t="shared" si="1"/>
        <v>#DIV/0!</v>
      </c>
      <c r="F27" s="193"/>
    </row>
    <row r="28" spans="1:6" ht="24.95" hidden="1" customHeight="1" x14ac:dyDescent="0.25">
      <c r="A28" s="192">
        <f t="shared" si="2"/>
        <v>21</v>
      </c>
      <c r="B28" s="191" t="s">
        <v>990</v>
      </c>
      <c r="C28" s="193"/>
      <c r="D28" s="193"/>
      <c r="E28" s="111" t="e">
        <f t="shared" si="1"/>
        <v>#DIV/0!</v>
      </c>
      <c r="F28" s="193"/>
    </row>
    <row r="29" spans="1:6" ht="24.95" hidden="1" customHeight="1" x14ac:dyDescent="0.25">
      <c r="A29" s="192">
        <f t="shared" si="2"/>
        <v>22</v>
      </c>
      <c r="B29" s="191" t="s">
        <v>991</v>
      </c>
      <c r="C29" s="193"/>
      <c r="D29" s="193"/>
      <c r="E29" s="111" t="e">
        <f t="shared" si="1"/>
        <v>#DIV/0!</v>
      </c>
      <c r="F29" s="193"/>
    </row>
    <row r="30" spans="1:6" ht="24.95" hidden="1" customHeight="1" x14ac:dyDescent="0.25">
      <c r="A30" s="192">
        <f t="shared" si="2"/>
        <v>23</v>
      </c>
      <c r="B30" s="191" t="s">
        <v>992</v>
      </c>
      <c r="C30" s="193"/>
      <c r="D30" s="193"/>
      <c r="E30" s="111" t="e">
        <f t="shared" si="1"/>
        <v>#DIV/0!</v>
      </c>
      <c r="F30" s="193"/>
    </row>
    <row r="31" spans="1:6" ht="24.95" hidden="1" customHeight="1" x14ac:dyDescent="0.25">
      <c r="A31" s="192">
        <f t="shared" si="2"/>
        <v>24</v>
      </c>
      <c r="B31" s="191" t="s">
        <v>993</v>
      </c>
      <c r="C31" s="193"/>
      <c r="D31" s="193"/>
      <c r="E31" s="111" t="e">
        <f t="shared" si="1"/>
        <v>#DIV/0!</v>
      </c>
      <c r="F31" s="193"/>
    </row>
    <row r="32" spans="1:6" ht="25.5" x14ac:dyDescent="0.25">
      <c r="A32" s="192">
        <f t="shared" si="2"/>
        <v>25</v>
      </c>
      <c r="B32" s="191" t="s">
        <v>994</v>
      </c>
      <c r="C32" s="193"/>
      <c r="D32" s="193"/>
      <c r="E32" s="111" t="e">
        <f t="shared" si="1"/>
        <v>#DIV/0!</v>
      </c>
      <c r="F32" s="193"/>
    </row>
    <row r="33" spans="1:6" x14ac:dyDescent="0.25">
      <c r="A33" s="221">
        <v>14</v>
      </c>
      <c r="B33" s="222" t="s">
        <v>1023</v>
      </c>
      <c r="C33" s="194" t="s">
        <v>1024</v>
      </c>
      <c r="D33" s="194" t="s">
        <v>1025</v>
      </c>
      <c r="E33" s="194" t="s">
        <v>1026</v>
      </c>
      <c r="F33" s="195" t="s">
        <v>969</v>
      </c>
    </row>
    <row r="34" spans="1:6" x14ac:dyDescent="0.25">
      <c r="A34" s="221"/>
      <c r="B34" s="223"/>
      <c r="C34" s="225" t="s">
        <v>1027</v>
      </c>
      <c r="D34" s="226"/>
      <c r="E34" s="226"/>
      <c r="F34" s="227"/>
    </row>
    <row r="35" spans="1:6" x14ac:dyDescent="0.25">
      <c r="A35" s="221"/>
      <c r="B35" s="223"/>
      <c r="C35" s="193"/>
      <c r="D35" s="193"/>
      <c r="E35" s="193"/>
      <c r="F35" s="193"/>
    </row>
    <row r="36" spans="1:6" x14ac:dyDescent="0.25">
      <c r="A36" s="221"/>
      <c r="B36" s="223"/>
      <c r="C36" s="228" t="s">
        <v>1028</v>
      </c>
      <c r="D36" s="229"/>
      <c r="E36" s="229"/>
      <c r="F36" s="230"/>
    </row>
    <row r="37" spans="1:6" x14ac:dyDescent="0.25">
      <c r="A37" s="221"/>
      <c r="B37" s="224"/>
      <c r="C37" s="193"/>
      <c r="D37" s="193"/>
      <c r="E37" s="193"/>
      <c r="F37" s="193"/>
    </row>
    <row r="38" spans="1:6" ht="25.5" x14ac:dyDescent="0.25">
      <c r="A38" s="111">
        <v>15</v>
      </c>
      <c r="B38" s="191" t="s">
        <v>1165</v>
      </c>
      <c r="C38" s="257"/>
      <c r="D38" s="257"/>
      <c r="E38" s="257"/>
      <c r="F38" s="257"/>
    </row>
    <row r="39" spans="1:6" ht="25.5" x14ac:dyDescent="0.25">
      <c r="A39" s="111">
        <v>16</v>
      </c>
      <c r="B39" s="191" t="s">
        <v>1166</v>
      </c>
      <c r="C39" s="257"/>
      <c r="D39" s="257"/>
      <c r="E39" s="257"/>
      <c r="F39" s="257"/>
    </row>
    <row r="40" spans="1:6" ht="25.5" x14ac:dyDescent="0.25">
      <c r="A40" s="258" t="s">
        <v>1447</v>
      </c>
      <c r="B40" s="259" t="s">
        <v>1448</v>
      </c>
      <c r="C40" s="260"/>
      <c r="D40" s="261"/>
      <c r="E40" s="261"/>
      <c r="F40" s="262"/>
    </row>
    <row r="41" spans="1:6" x14ac:dyDescent="0.25">
      <c r="A41" s="111">
        <v>17</v>
      </c>
      <c r="B41" s="191"/>
      <c r="C41" s="195" t="s">
        <v>1317</v>
      </c>
      <c r="D41" s="194" t="s">
        <v>1318</v>
      </c>
      <c r="E41" s="195" t="s">
        <v>1319</v>
      </c>
      <c r="F41" s="195" t="s">
        <v>969</v>
      </c>
    </row>
    <row r="42" spans="1:6" x14ac:dyDescent="0.25">
      <c r="A42" s="193"/>
      <c r="B42" s="194" t="s">
        <v>1320</v>
      </c>
      <c r="C42" s="194"/>
      <c r="D42" s="193"/>
      <c r="E42" s="193"/>
      <c r="F42" s="193"/>
    </row>
    <row r="43" spans="1:6" ht="25.5" x14ac:dyDescent="0.25">
      <c r="A43" s="193"/>
      <c r="B43" s="191" t="s">
        <v>1321</v>
      </c>
      <c r="C43" s="194"/>
      <c r="D43" s="193"/>
      <c r="E43" s="193"/>
      <c r="F43" s="193"/>
    </row>
    <row r="44" spans="1:6" x14ac:dyDescent="0.25">
      <c r="A44" s="193"/>
      <c r="B44" s="191" t="s">
        <v>1322</v>
      </c>
      <c r="C44" s="193"/>
      <c r="D44" s="193"/>
      <c r="E44" s="193"/>
      <c r="F44" s="193"/>
    </row>
    <row r="45" spans="1:6" x14ac:dyDescent="0.25">
      <c r="A45" s="193"/>
      <c r="B45" s="191" t="s">
        <v>1323</v>
      </c>
      <c r="C45" s="193"/>
      <c r="D45" s="193"/>
      <c r="E45" s="193"/>
      <c r="F45" s="193"/>
    </row>
    <row r="46" spans="1:6" x14ac:dyDescent="0.25">
      <c r="A46" s="193"/>
      <c r="B46" s="191" t="s">
        <v>1324</v>
      </c>
      <c r="C46" s="193"/>
      <c r="D46" s="193"/>
      <c r="E46" s="193"/>
      <c r="F46" s="193"/>
    </row>
    <row r="47" spans="1:6" x14ac:dyDescent="0.25">
      <c r="A47" s="192">
        <v>18</v>
      </c>
      <c r="B47" s="263" t="s">
        <v>1325</v>
      </c>
      <c r="C47" s="193"/>
      <c r="D47" s="194" t="s">
        <v>1326</v>
      </c>
      <c r="E47" s="194"/>
      <c r="F47" s="194"/>
    </row>
    <row r="48" spans="1:6" x14ac:dyDescent="0.25">
      <c r="A48" s="192"/>
      <c r="B48" s="191" t="s">
        <v>1327</v>
      </c>
      <c r="C48" s="193"/>
      <c r="D48" s="193"/>
      <c r="E48" s="193"/>
      <c r="F48" s="264"/>
    </row>
    <row r="49" spans="1:6" x14ac:dyDescent="0.25">
      <c r="A49" s="192"/>
      <c r="B49" s="191" t="s">
        <v>1328</v>
      </c>
      <c r="C49" s="193"/>
      <c r="D49" s="193"/>
      <c r="E49" s="193"/>
      <c r="F49" s="265"/>
    </row>
    <row r="50" spans="1:6" x14ac:dyDescent="0.25">
      <c r="A50" s="192"/>
      <c r="B50" s="191" t="s">
        <v>1329</v>
      </c>
      <c r="C50" s="193"/>
      <c r="D50" s="193"/>
      <c r="E50" s="193"/>
      <c r="F50" s="266"/>
    </row>
    <row r="51" spans="1:6" x14ac:dyDescent="0.25">
      <c r="A51" s="192">
        <v>19</v>
      </c>
      <c r="B51" s="263" t="s">
        <v>1330</v>
      </c>
      <c r="C51" s="194"/>
      <c r="D51" s="194" t="s">
        <v>1326</v>
      </c>
      <c r="E51" s="193"/>
      <c r="F51" s="193"/>
    </row>
    <row r="52" spans="1:6" x14ac:dyDescent="0.25">
      <c r="A52" s="193"/>
      <c r="B52" s="191" t="s">
        <v>1331</v>
      </c>
      <c r="C52" s="193"/>
      <c r="D52" s="193"/>
      <c r="E52" s="193"/>
      <c r="F52" s="267"/>
    </row>
    <row r="53" spans="1:6" x14ac:dyDescent="0.25">
      <c r="A53" s="193"/>
      <c r="B53" s="191" t="s">
        <v>1332</v>
      </c>
      <c r="C53" s="268"/>
      <c r="D53" s="193"/>
      <c r="E53" s="193"/>
      <c r="F53" s="267"/>
    </row>
    <row r="54" spans="1:6" x14ac:dyDescent="0.25">
      <c r="A54" s="193"/>
      <c r="B54" s="191" t="s">
        <v>1333</v>
      </c>
      <c r="C54" s="193"/>
      <c r="D54" s="193"/>
      <c r="E54" s="193"/>
      <c r="F54" s="267"/>
    </row>
    <row r="55" spans="1:6" x14ac:dyDescent="0.25">
      <c r="A55" s="269">
        <v>20</v>
      </c>
      <c r="B55" s="270" t="s">
        <v>1449</v>
      </c>
      <c r="C55" s="269"/>
      <c r="D55" s="269"/>
      <c r="E55" s="269"/>
      <c r="F55" s="271"/>
    </row>
    <row r="56" spans="1:6" ht="60" x14ac:dyDescent="0.25">
      <c r="A56" s="165" t="s">
        <v>1167</v>
      </c>
      <c r="B56" s="196" t="s">
        <v>1334</v>
      </c>
    </row>
  </sheetData>
  <mergeCells count="14">
    <mergeCell ref="C40:F40"/>
    <mergeCell ref="F48:F50"/>
    <mergeCell ref="F52:F54"/>
    <mergeCell ref="A1:F1"/>
    <mergeCell ref="A2:F2"/>
    <mergeCell ref="A3:F3"/>
    <mergeCell ref="C38:F38"/>
    <mergeCell ref="C19:F19"/>
    <mergeCell ref="A20:F20"/>
    <mergeCell ref="A33:A37"/>
    <mergeCell ref="B33:B37"/>
    <mergeCell ref="C34:F34"/>
    <mergeCell ref="C36:F36"/>
    <mergeCell ref="C39:F39"/>
  </mergeCell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4A3D0-5B90-4A1A-B420-753807412ACE}">
  <sheetPr>
    <pageSetUpPr fitToPage="1"/>
  </sheetPr>
  <dimension ref="A1:C59"/>
  <sheetViews>
    <sheetView zoomScale="85" zoomScaleNormal="85" zoomScaleSheetLayoutView="110" workbookViewId="0">
      <selection activeCell="M13" sqref="M13"/>
    </sheetView>
  </sheetViews>
  <sheetFormatPr defaultRowHeight="15" x14ac:dyDescent="0.25"/>
  <cols>
    <col min="1" max="1" width="12" customWidth="1"/>
    <col min="2" max="2" width="72" bestFit="1" customWidth="1"/>
    <col min="3" max="3" width="49.85546875" customWidth="1"/>
  </cols>
  <sheetData>
    <row r="1" spans="1:3" x14ac:dyDescent="0.25">
      <c r="A1" s="19" t="s">
        <v>655</v>
      </c>
      <c r="B1" s="19"/>
      <c r="C1" s="19"/>
    </row>
    <row r="2" spans="1:3" ht="20.25" x14ac:dyDescent="0.25">
      <c r="A2" s="197" t="s">
        <v>665</v>
      </c>
      <c r="B2" s="197"/>
      <c r="C2" s="197"/>
    </row>
    <row r="3" spans="1:3" ht="21" thickBot="1" x14ac:dyDescent="0.3">
      <c r="A3" s="197" t="s">
        <v>1360</v>
      </c>
      <c r="B3" s="197"/>
      <c r="C3" s="197"/>
    </row>
    <row r="4" spans="1:3" ht="19.5" customHeight="1" thickTop="1" thickBot="1" x14ac:dyDescent="0.3">
      <c r="A4" s="243" t="s">
        <v>927</v>
      </c>
      <c r="B4" s="243"/>
      <c r="C4" s="243"/>
    </row>
    <row r="5" spans="1:3" ht="21" thickTop="1" x14ac:dyDescent="0.25">
      <c r="A5" s="197" t="s">
        <v>656</v>
      </c>
      <c r="B5" s="197"/>
      <c r="C5" s="197"/>
    </row>
    <row r="6" spans="1:3" x14ac:dyDescent="0.25">
      <c r="A6" s="20"/>
    </row>
    <row r="7" spans="1:3" ht="16.5" x14ac:dyDescent="0.25">
      <c r="A7" s="1" t="s">
        <v>0</v>
      </c>
      <c r="B7" s="1" t="s">
        <v>314</v>
      </c>
      <c r="C7" s="1" t="s">
        <v>657</v>
      </c>
    </row>
    <row r="8" spans="1:3" ht="66" x14ac:dyDescent="0.25">
      <c r="A8" s="41">
        <v>1.1000000000000001</v>
      </c>
      <c r="B8" s="2" t="s">
        <v>995</v>
      </c>
      <c r="C8" s="234" t="s">
        <v>1175</v>
      </c>
    </row>
    <row r="9" spans="1:3" ht="66" x14ac:dyDescent="0.25">
      <c r="A9" s="41">
        <v>1.2</v>
      </c>
      <c r="B9" s="42" t="s">
        <v>996</v>
      </c>
      <c r="C9" s="234" t="s">
        <v>1338</v>
      </c>
    </row>
    <row r="10" spans="1:3" ht="49.5" x14ac:dyDescent="0.25">
      <c r="A10" s="41">
        <f>+A9+0.1</f>
        <v>1.3</v>
      </c>
      <c r="B10" s="90" t="s">
        <v>928</v>
      </c>
      <c r="C10" s="91" t="s">
        <v>1176</v>
      </c>
    </row>
    <row r="11" spans="1:3" ht="16.5" x14ac:dyDescent="0.25">
      <c r="A11" s="41">
        <f t="shared" ref="A11:A16" si="0">+A10+0.1</f>
        <v>1.4000000000000001</v>
      </c>
      <c r="B11" s="2" t="s">
        <v>929</v>
      </c>
      <c r="C11" s="91" t="s">
        <v>1177</v>
      </c>
    </row>
    <row r="12" spans="1:3" ht="16.5" x14ac:dyDescent="0.25">
      <c r="A12" s="41">
        <f t="shared" si="0"/>
        <v>1.5000000000000002</v>
      </c>
      <c r="B12" s="2" t="s">
        <v>824</v>
      </c>
      <c r="C12" s="91" t="s">
        <v>1177</v>
      </c>
    </row>
    <row r="13" spans="1:3" ht="16.5" x14ac:dyDescent="0.25">
      <c r="A13" s="41">
        <f t="shared" si="0"/>
        <v>1.6000000000000003</v>
      </c>
      <c r="B13" s="42" t="s">
        <v>825</v>
      </c>
      <c r="C13" s="91" t="s">
        <v>1177</v>
      </c>
    </row>
    <row r="14" spans="1:3" ht="16.5" x14ac:dyDescent="0.25">
      <c r="A14" s="41">
        <f t="shared" si="0"/>
        <v>1.7000000000000004</v>
      </c>
      <c r="B14" s="2" t="s">
        <v>997</v>
      </c>
      <c r="C14" s="91" t="s">
        <v>1177</v>
      </c>
    </row>
    <row r="15" spans="1:3" ht="16.5" x14ac:dyDescent="0.25">
      <c r="A15" s="41">
        <f t="shared" si="0"/>
        <v>1.8000000000000005</v>
      </c>
      <c r="B15" s="2" t="s">
        <v>658</v>
      </c>
      <c r="C15" s="91" t="s">
        <v>1177</v>
      </c>
    </row>
    <row r="16" spans="1:3" ht="16.5" x14ac:dyDescent="0.25">
      <c r="A16" s="41">
        <f t="shared" si="0"/>
        <v>1.9000000000000006</v>
      </c>
      <c r="B16" s="2" t="s">
        <v>826</v>
      </c>
      <c r="C16" s="91" t="s">
        <v>1177</v>
      </c>
    </row>
    <row r="17" spans="1:3" ht="16.5" x14ac:dyDescent="0.25">
      <c r="A17" s="89">
        <v>1.1000000000000001</v>
      </c>
      <c r="B17" s="140" t="s">
        <v>1134</v>
      </c>
      <c r="C17" s="91" t="s">
        <v>167</v>
      </c>
    </row>
    <row r="18" spans="1:3" ht="16.5" x14ac:dyDescent="0.25">
      <c r="A18" s="89"/>
      <c r="B18" s="140" t="s">
        <v>1135</v>
      </c>
      <c r="C18" s="235" t="s">
        <v>1177</v>
      </c>
    </row>
    <row r="19" spans="1:3" ht="33" x14ac:dyDescent="0.25">
      <c r="A19" s="89"/>
      <c r="B19" s="140" t="s">
        <v>1136</v>
      </c>
      <c r="C19" s="235" t="s">
        <v>1177</v>
      </c>
    </row>
    <row r="20" spans="1:3" ht="16.5" x14ac:dyDescent="0.25">
      <c r="A20" s="89"/>
      <c r="B20" s="236" t="s">
        <v>1339</v>
      </c>
      <c r="C20" s="235" t="s">
        <v>1340</v>
      </c>
    </row>
    <row r="21" spans="1:3" ht="16.5" x14ac:dyDescent="0.25">
      <c r="A21" s="89">
        <v>1.1100000000000001</v>
      </c>
      <c r="B21" s="140" t="s">
        <v>1137</v>
      </c>
      <c r="C21" s="235" t="s">
        <v>1177</v>
      </c>
    </row>
    <row r="22" spans="1:3" ht="33" x14ac:dyDescent="0.25">
      <c r="A22" s="89">
        <v>1.1200000000000001</v>
      </c>
      <c r="B22" s="140" t="s">
        <v>998</v>
      </c>
      <c r="C22" s="91" t="s">
        <v>1177</v>
      </c>
    </row>
    <row r="23" spans="1:3" ht="16.5" x14ac:dyDescent="0.25">
      <c r="A23" s="89">
        <f>+A22+0.01</f>
        <v>1.1300000000000001</v>
      </c>
      <c r="B23" s="140" t="s">
        <v>833</v>
      </c>
      <c r="C23" s="91" t="s">
        <v>1177</v>
      </c>
    </row>
    <row r="24" spans="1:3" ht="16.5" x14ac:dyDescent="0.25">
      <c r="A24" s="89">
        <f>+A23+0.01</f>
        <v>1.1400000000000001</v>
      </c>
      <c r="B24" s="140" t="s">
        <v>1178</v>
      </c>
      <c r="C24" s="91" t="s">
        <v>1341</v>
      </c>
    </row>
    <row r="25" spans="1:3" ht="16.5" x14ac:dyDescent="0.25">
      <c r="A25" s="89"/>
      <c r="B25" s="140" t="s">
        <v>1179</v>
      </c>
      <c r="C25" s="91"/>
    </row>
    <row r="26" spans="1:3" ht="33" x14ac:dyDescent="0.25">
      <c r="A26" s="41" t="s">
        <v>1138</v>
      </c>
      <c r="B26" s="140" t="s">
        <v>1139</v>
      </c>
      <c r="C26" s="91" t="s">
        <v>1341</v>
      </c>
    </row>
    <row r="27" spans="1:3" ht="16.5" x14ac:dyDescent="0.25">
      <c r="A27" s="41" t="s">
        <v>1140</v>
      </c>
      <c r="B27" s="140" t="s">
        <v>1180</v>
      </c>
      <c r="C27" s="91"/>
    </row>
    <row r="28" spans="1:3" ht="16.5" x14ac:dyDescent="0.25">
      <c r="A28" s="41" t="s">
        <v>1141</v>
      </c>
      <c r="B28" s="140" t="s">
        <v>659</v>
      </c>
      <c r="C28" s="91" t="s">
        <v>1177</v>
      </c>
    </row>
    <row r="29" spans="1:3" ht="33" x14ac:dyDescent="0.25">
      <c r="A29" s="41" t="s">
        <v>1181</v>
      </c>
      <c r="B29" s="90" t="s">
        <v>827</v>
      </c>
      <c r="C29" s="91"/>
    </row>
    <row r="30" spans="1:3" ht="16.5" x14ac:dyDescent="0.25">
      <c r="A30" s="41">
        <v>1.1599999999999999</v>
      </c>
      <c r="B30" s="140" t="s">
        <v>660</v>
      </c>
      <c r="C30" s="91" t="s">
        <v>1177</v>
      </c>
    </row>
    <row r="31" spans="1:3" ht="16.5" x14ac:dyDescent="0.25">
      <c r="A31" s="41"/>
      <c r="B31" s="236" t="s">
        <v>1342</v>
      </c>
      <c r="C31" s="235"/>
    </row>
    <row r="32" spans="1:3" ht="16.5" x14ac:dyDescent="0.25">
      <c r="A32" s="41"/>
      <c r="B32" s="236" t="s">
        <v>851</v>
      </c>
      <c r="C32" s="235"/>
    </row>
    <row r="33" spans="1:3" ht="16.5" x14ac:dyDescent="0.25">
      <c r="A33" s="41">
        <f>+A30+0.01</f>
        <v>1.17</v>
      </c>
      <c r="B33" s="140" t="s">
        <v>661</v>
      </c>
      <c r="C33" s="91" t="s">
        <v>1177</v>
      </c>
    </row>
    <row r="34" spans="1:3" ht="16.5" x14ac:dyDescent="0.25">
      <c r="A34" s="41"/>
      <c r="B34" s="236" t="s">
        <v>1342</v>
      </c>
      <c r="C34" s="235"/>
    </row>
    <row r="35" spans="1:3" ht="16.5" x14ac:dyDescent="0.25">
      <c r="A35" s="41"/>
      <c r="B35" s="236" t="s">
        <v>851</v>
      </c>
      <c r="C35" s="235"/>
    </row>
    <row r="36" spans="1:3" ht="16.5" x14ac:dyDescent="0.25">
      <c r="A36" s="41">
        <f>+A33+0.01</f>
        <v>1.18</v>
      </c>
      <c r="B36" s="140" t="s">
        <v>662</v>
      </c>
      <c r="C36" s="91" t="s">
        <v>1343</v>
      </c>
    </row>
    <row r="37" spans="1:3" ht="16.5" x14ac:dyDescent="0.25">
      <c r="A37" s="41">
        <v>1.19</v>
      </c>
      <c r="B37" s="140" t="s">
        <v>829</v>
      </c>
      <c r="C37" s="91" t="s">
        <v>679</v>
      </c>
    </row>
    <row r="38" spans="1:3" ht="16.5" x14ac:dyDescent="0.25">
      <c r="A38" s="89">
        <f t="shared" ref="A38:A49" si="1">+A37+0.01</f>
        <v>1.2</v>
      </c>
      <c r="B38" s="236" t="s">
        <v>1344</v>
      </c>
      <c r="C38" s="91" t="s">
        <v>680</v>
      </c>
    </row>
    <row r="39" spans="1:3" ht="16.5" x14ac:dyDescent="0.25">
      <c r="A39" s="89" t="s">
        <v>1345</v>
      </c>
      <c r="B39" s="236" t="s">
        <v>1346</v>
      </c>
      <c r="C39" s="235" t="s">
        <v>680</v>
      </c>
    </row>
    <row r="40" spans="1:3" ht="33" x14ac:dyDescent="0.25">
      <c r="A40" s="41">
        <f>+A38+0.01</f>
        <v>1.21</v>
      </c>
      <c r="B40" s="140" t="s">
        <v>1347</v>
      </c>
      <c r="C40" s="91" t="s">
        <v>1133</v>
      </c>
    </row>
    <row r="41" spans="1:3" ht="33" x14ac:dyDescent="0.25">
      <c r="A41" s="89">
        <v>1.22</v>
      </c>
      <c r="B41" s="140" t="s">
        <v>1348</v>
      </c>
      <c r="C41" s="91" t="s">
        <v>1133</v>
      </c>
    </row>
    <row r="42" spans="1:3" ht="33" x14ac:dyDescent="0.25">
      <c r="A42" s="89">
        <v>1.23</v>
      </c>
      <c r="B42" s="140" t="s">
        <v>1349</v>
      </c>
      <c r="C42" s="91" t="s">
        <v>1133</v>
      </c>
    </row>
    <row r="43" spans="1:3" ht="33" x14ac:dyDescent="0.25">
      <c r="A43" s="41">
        <f t="shared" si="1"/>
        <v>1.24</v>
      </c>
      <c r="B43" s="140" t="s">
        <v>999</v>
      </c>
      <c r="C43" s="41"/>
    </row>
    <row r="44" spans="1:3" ht="16.5" x14ac:dyDescent="0.25">
      <c r="A44" s="41">
        <f t="shared" si="1"/>
        <v>1.25</v>
      </c>
      <c r="B44" s="90" t="s">
        <v>1142</v>
      </c>
      <c r="C44" s="41" t="s">
        <v>663</v>
      </c>
    </row>
    <row r="45" spans="1:3" ht="49.5" x14ac:dyDescent="0.25">
      <c r="A45" s="41">
        <f t="shared" si="1"/>
        <v>1.26</v>
      </c>
      <c r="B45" s="90" t="s">
        <v>776</v>
      </c>
      <c r="C45" s="91" t="s">
        <v>1350</v>
      </c>
    </row>
    <row r="46" spans="1:3" ht="16.5" x14ac:dyDescent="0.25">
      <c r="A46" s="41">
        <f t="shared" si="1"/>
        <v>1.27</v>
      </c>
      <c r="B46" s="140" t="s">
        <v>830</v>
      </c>
      <c r="C46" s="43" t="s">
        <v>680</v>
      </c>
    </row>
    <row r="47" spans="1:3" ht="33" x14ac:dyDescent="0.25">
      <c r="A47" s="41"/>
      <c r="B47" s="140" t="s">
        <v>1143</v>
      </c>
      <c r="C47" s="237" t="s">
        <v>1182</v>
      </c>
    </row>
    <row r="48" spans="1:3" ht="16.5" customHeight="1" x14ac:dyDescent="0.25">
      <c r="A48" s="41">
        <f>+A46+0.01</f>
        <v>1.28</v>
      </c>
      <c r="B48" s="90" t="s">
        <v>1144</v>
      </c>
      <c r="C48" s="91" t="s">
        <v>1183</v>
      </c>
    </row>
    <row r="49" spans="1:3" ht="16.5" x14ac:dyDescent="0.25">
      <c r="A49" s="41">
        <f t="shared" si="1"/>
        <v>1.29</v>
      </c>
      <c r="B49" s="90" t="s">
        <v>664</v>
      </c>
      <c r="C49" s="91"/>
    </row>
    <row r="50" spans="1:3" ht="33" x14ac:dyDescent="0.25">
      <c r="A50" s="238">
        <v>1.3</v>
      </c>
      <c r="B50" s="140" t="s">
        <v>1145</v>
      </c>
      <c r="C50" s="237" t="s">
        <v>663</v>
      </c>
    </row>
    <row r="51" spans="1:3" ht="16.5" x14ac:dyDescent="0.25">
      <c r="A51" s="237"/>
      <c r="B51" s="140" t="s">
        <v>1146</v>
      </c>
      <c r="C51" s="237" t="s">
        <v>1147</v>
      </c>
    </row>
    <row r="52" spans="1:3" ht="33" x14ac:dyDescent="0.25">
      <c r="A52" s="237">
        <v>1.31</v>
      </c>
      <c r="B52" s="140" t="s">
        <v>1184</v>
      </c>
      <c r="C52" s="237" t="s">
        <v>1185</v>
      </c>
    </row>
    <row r="53" spans="1:3" ht="49.5" x14ac:dyDescent="0.25">
      <c r="A53" s="237">
        <v>1.32</v>
      </c>
      <c r="B53" s="140" t="s">
        <v>1186</v>
      </c>
      <c r="C53" s="237" t="s">
        <v>1187</v>
      </c>
    </row>
    <row r="54" spans="1:3" ht="33" x14ac:dyDescent="0.25">
      <c r="A54" s="239">
        <v>1.33</v>
      </c>
      <c r="B54" s="236" t="s">
        <v>1351</v>
      </c>
      <c r="C54" s="239" t="s">
        <v>663</v>
      </c>
    </row>
    <row r="55" spans="1:3" ht="148.5" x14ac:dyDescent="0.25">
      <c r="A55" s="239" t="s">
        <v>1352</v>
      </c>
      <c r="B55" s="236" t="s">
        <v>1353</v>
      </c>
      <c r="C55" s="240" t="s">
        <v>1354</v>
      </c>
    </row>
    <row r="56" spans="1:3" ht="16.5" x14ac:dyDescent="0.25">
      <c r="A56" s="239">
        <v>1.34</v>
      </c>
      <c r="B56" s="236" t="s">
        <v>1355</v>
      </c>
      <c r="C56" s="239" t="s">
        <v>663</v>
      </c>
    </row>
    <row r="57" spans="1:3" ht="198" x14ac:dyDescent="0.25">
      <c r="A57" s="239" t="s">
        <v>1356</v>
      </c>
      <c r="B57" s="236" t="s">
        <v>1357</v>
      </c>
      <c r="C57" s="240" t="s">
        <v>1358</v>
      </c>
    </row>
    <row r="58" spans="1:3" ht="16.5" x14ac:dyDescent="0.25">
      <c r="A58" s="241"/>
      <c r="B58" s="242"/>
      <c r="C58" s="241"/>
    </row>
    <row r="59" spans="1:3" ht="82.5" customHeight="1" x14ac:dyDescent="0.25">
      <c r="A59" s="199" t="s">
        <v>1359</v>
      </c>
      <c r="B59" s="199"/>
      <c r="C59" s="199"/>
    </row>
  </sheetData>
  <mergeCells count="5">
    <mergeCell ref="A2:C2"/>
    <mergeCell ref="A3:C3"/>
    <mergeCell ref="A4:C4"/>
    <mergeCell ref="A5:C5"/>
    <mergeCell ref="A59:C59"/>
  </mergeCells>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5E440-E24C-4E82-B719-FB17CEB5605B}">
  <sheetPr>
    <pageSetUpPr fitToPage="1"/>
  </sheetPr>
  <dimension ref="A1:D411"/>
  <sheetViews>
    <sheetView topLeftCell="A324" zoomScale="85" zoomScaleNormal="85" zoomScaleSheetLayoutView="70" workbookViewId="0">
      <selection activeCell="B348" sqref="B348"/>
    </sheetView>
  </sheetViews>
  <sheetFormatPr defaultRowHeight="17.25" x14ac:dyDescent="0.3"/>
  <cols>
    <col min="1" max="1" width="6.85546875" style="18" customWidth="1"/>
    <col min="2" max="2" width="90.42578125" style="13" customWidth="1"/>
    <col min="3" max="3" width="11" style="13" bestFit="1" customWidth="1"/>
    <col min="4" max="4" width="14.7109375" style="49" customWidth="1"/>
    <col min="5" max="5" width="18.85546875" style="13" customWidth="1"/>
    <col min="6" max="6" width="19" style="13" customWidth="1"/>
    <col min="7" max="7" width="6.7109375" style="13" bestFit="1" customWidth="1"/>
    <col min="8" max="16384" width="9.140625" style="13"/>
  </cols>
  <sheetData>
    <row r="1" spans="1:4" ht="20.25" x14ac:dyDescent="0.3">
      <c r="A1" s="200" t="s">
        <v>665</v>
      </c>
      <c r="B1" s="200"/>
      <c r="C1" s="200"/>
      <c r="D1" s="200"/>
    </row>
    <row r="2" spans="1:4" ht="20.25" x14ac:dyDescent="0.3">
      <c r="A2" s="200" t="s">
        <v>930</v>
      </c>
      <c r="B2" s="200"/>
      <c r="C2" s="200"/>
      <c r="D2" s="200"/>
    </row>
    <row r="3" spans="1:4" ht="128.25" customHeight="1" x14ac:dyDescent="0.3">
      <c r="A3" s="11" t="s">
        <v>0</v>
      </c>
      <c r="B3" s="3" t="s">
        <v>1</v>
      </c>
      <c r="C3" s="3" t="s">
        <v>2</v>
      </c>
      <c r="D3" s="44" t="s">
        <v>931</v>
      </c>
    </row>
    <row r="4" spans="1:4" ht="20.25" x14ac:dyDescent="0.3">
      <c r="A4" s="201" t="s">
        <v>772</v>
      </c>
      <c r="B4" s="201"/>
      <c r="C4" s="201"/>
      <c r="D4" s="201"/>
    </row>
    <row r="5" spans="1:4" x14ac:dyDescent="0.3">
      <c r="A5" s="11"/>
      <c r="B5" s="3"/>
      <c r="C5" s="3"/>
      <c r="D5" s="45"/>
    </row>
    <row r="6" spans="1:4" x14ac:dyDescent="0.3">
      <c r="A6" s="14" t="s">
        <v>3</v>
      </c>
      <c r="B6" s="3" t="s">
        <v>4</v>
      </c>
      <c r="C6" s="4"/>
      <c r="D6" s="46"/>
    </row>
    <row r="7" spans="1:4" x14ac:dyDescent="0.3">
      <c r="A7" s="15" t="s">
        <v>530</v>
      </c>
      <c r="B7" s="3" t="s">
        <v>5</v>
      </c>
      <c r="C7" s="4"/>
      <c r="D7" s="46"/>
    </row>
    <row r="8" spans="1:4" x14ac:dyDescent="0.3">
      <c r="A8" s="11" t="s">
        <v>6</v>
      </c>
      <c r="B8" s="3" t="s">
        <v>7</v>
      </c>
      <c r="C8" s="4"/>
      <c r="D8" s="46"/>
    </row>
    <row r="9" spans="1:4" x14ac:dyDescent="0.3">
      <c r="A9" s="14"/>
      <c r="B9" s="3" t="s">
        <v>8</v>
      </c>
      <c r="C9" s="4">
        <v>1000</v>
      </c>
      <c r="D9" s="46"/>
    </row>
    <row r="10" spans="1:4" x14ac:dyDescent="0.3">
      <c r="A10" s="14"/>
      <c r="B10" s="4" t="s">
        <v>9</v>
      </c>
      <c r="C10" s="4"/>
      <c r="D10" s="46"/>
    </row>
    <row r="11" spans="1:4" x14ac:dyDescent="0.3">
      <c r="A11" s="14"/>
      <c r="B11" s="3" t="s">
        <v>10</v>
      </c>
      <c r="C11" s="4"/>
      <c r="D11" s="46"/>
    </row>
    <row r="12" spans="1:4" x14ac:dyDescent="0.3">
      <c r="A12" s="14"/>
      <c r="B12" s="4" t="s">
        <v>11</v>
      </c>
      <c r="C12" s="4">
        <v>1001</v>
      </c>
      <c r="D12" s="46"/>
    </row>
    <row r="13" spans="1:4" x14ac:dyDescent="0.3">
      <c r="A13" s="14"/>
      <c r="B13" s="4" t="s">
        <v>12</v>
      </c>
      <c r="C13" s="4">
        <v>1002</v>
      </c>
      <c r="D13" s="46"/>
    </row>
    <row r="14" spans="1:4" x14ac:dyDescent="0.3">
      <c r="A14" s="14"/>
      <c r="B14" s="4" t="s">
        <v>13</v>
      </c>
      <c r="C14" s="4">
        <v>1003</v>
      </c>
      <c r="D14" s="46"/>
    </row>
    <row r="15" spans="1:4" x14ac:dyDescent="0.3">
      <c r="A15" s="14"/>
      <c r="B15" s="4" t="s">
        <v>14</v>
      </c>
      <c r="C15" s="4">
        <v>1004</v>
      </c>
      <c r="D15" s="46"/>
    </row>
    <row r="16" spans="1:4" x14ac:dyDescent="0.3">
      <c r="A16" s="14"/>
      <c r="B16" s="4" t="s">
        <v>15</v>
      </c>
      <c r="C16" s="4">
        <v>1005</v>
      </c>
      <c r="D16" s="46"/>
    </row>
    <row r="17" spans="1:4" x14ac:dyDescent="0.3">
      <c r="A17" s="14"/>
      <c r="B17" s="4" t="s">
        <v>16</v>
      </c>
      <c r="C17" s="4">
        <v>1006</v>
      </c>
      <c r="D17" s="46"/>
    </row>
    <row r="18" spans="1:4" x14ac:dyDescent="0.3">
      <c r="A18" s="14"/>
      <c r="B18" s="4" t="s">
        <v>17</v>
      </c>
      <c r="C18" s="4">
        <v>1007</v>
      </c>
      <c r="D18" s="46"/>
    </row>
    <row r="19" spans="1:4" x14ac:dyDescent="0.3">
      <c r="A19" s="14"/>
      <c r="B19" s="3" t="s">
        <v>18</v>
      </c>
      <c r="C19" s="3">
        <v>1008</v>
      </c>
      <c r="D19" s="45">
        <f>SUM(D12:D18)</f>
        <v>0</v>
      </c>
    </row>
    <row r="20" spans="1:4" x14ac:dyDescent="0.3">
      <c r="A20" s="14"/>
      <c r="B20" s="3" t="s">
        <v>19</v>
      </c>
      <c r="C20" s="4"/>
      <c r="D20" s="46"/>
    </row>
    <row r="21" spans="1:4" x14ac:dyDescent="0.3">
      <c r="A21" s="14"/>
      <c r="B21" s="4" t="s">
        <v>11</v>
      </c>
      <c r="C21" s="4">
        <v>1331</v>
      </c>
      <c r="D21" s="46"/>
    </row>
    <row r="22" spans="1:4" x14ac:dyDescent="0.3">
      <c r="A22" s="14"/>
      <c r="B22" s="4" t="s">
        <v>12</v>
      </c>
      <c r="C22" s="4">
        <v>1332</v>
      </c>
      <c r="D22" s="46"/>
    </row>
    <row r="23" spans="1:4" x14ac:dyDescent="0.3">
      <c r="A23" s="14"/>
      <c r="B23" s="4" t="s">
        <v>20</v>
      </c>
      <c r="C23" s="4">
        <v>1333</v>
      </c>
      <c r="D23" s="46"/>
    </row>
    <row r="24" spans="1:4" x14ac:dyDescent="0.3">
      <c r="A24" s="14"/>
      <c r="B24" s="4" t="s">
        <v>14</v>
      </c>
      <c r="C24" s="4">
        <v>1334</v>
      </c>
      <c r="D24" s="46"/>
    </row>
    <row r="25" spans="1:4" x14ac:dyDescent="0.3">
      <c r="A25" s="14"/>
      <c r="B25" s="4" t="s">
        <v>15</v>
      </c>
      <c r="C25" s="4">
        <v>1335</v>
      </c>
      <c r="D25" s="46"/>
    </row>
    <row r="26" spans="1:4" x14ac:dyDescent="0.3">
      <c r="A26" s="14"/>
      <c r="B26" s="4" t="s">
        <v>16</v>
      </c>
      <c r="C26" s="4">
        <v>1336</v>
      </c>
      <c r="D26" s="46"/>
    </row>
    <row r="27" spans="1:4" x14ac:dyDescent="0.3">
      <c r="A27" s="14"/>
      <c r="B27" s="4" t="s">
        <v>17</v>
      </c>
      <c r="C27" s="4">
        <v>1337</v>
      </c>
      <c r="D27" s="46"/>
    </row>
    <row r="28" spans="1:4" x14ac:dyDescent="0.3">
      <c r="A28" s="14"/>
      <c r="B28" s="3" t="s">
        <v>21</v>
      </c>
      <c r="C28" s="3">
        <v>1340</v>
      </c>
      <c r="D28" s="45">
        <f>SUM(D21:D27)</f>
        <v>0</v>
      </c>
    </row>
    <row r="29" spans="1:4" x14ac:dyDescent="0.3">
      <c r="A29" s="14"/>
      <c r="B29" s="3" t="s">
        <v>22</v>
      </c>
      <c r="C29" s="3">
        <v>1010</v>
      </c>
      <c r="D29" s="45">
        <f>D19+D28</f>
        <v>0</v>
      </c>
    </row>
    <row r="30" spans="1:4" x14ac:dyDescent="0.3">
      <c r="A30" s="11" t="s">
        <v>23</v>
      </c>
      <c r="B30" s="3" t="s">
        <v>24</v>
      </c>
      <c r="C30" s="4"/>
      <c r="D30" s="46"/>
    </row>
    <row r="31" spans="1:4" x14ac:dyDescent="0.3">
      <c r="A31" s="14"/>
      <c r="B31" s="4" t="s">
        <v>25</v>
      </c>
      <c r="C31" s="4">
        <v>1021</v>
      </c>
      <c r="D31" s="46"/>
    </row>
    <row r="32" spans="1:4" x14ac:dyDescent="0.3">
      <c r="A32" s="14"/>
      <c r="B32" s="4" t="s">
        <v>26</v>
      </c>
      <c r="C32" s="4">
        <v>1022</v>
      </c>
      <c r="D32" s="46"/>
    </row>
    <row r="33" spans="1:4" x14ac:dyDescent="0.3">
      <c r="A33" s="14"/>
      <c r="B33" s="4" t="s">
        <v>27</v>
      </c>
      <c r="C33" s="4">
        <v>1024</v>
      </c>
      <c r="D33" s="46"/>
    </row>
    <row r="34" spans="1:4" x14ac:dyDescent="0.3">
      <c r="A34" s="14"/>
      <c r="B34" s="4" t="s">
        <v>28</v>
      </c>
      <c r="C34" s="4">
        <v>1029</v>
      </c>
      <c r="D34" s="46"/>
    </row>
    <row r="35" spans="1:4" x14ac:dyDescent="0.3">
      <c r="A35" s="14"/>
      <c r="B35" s="4" t="s">
        <v>29</v>
      </c>
      <c r="C35" s="4">
        <v>1027</v>
      </c>
      <c r="D35" s="46"/>
    </row>
    <row r="36" spans="1:4" x14ac:dyDescent="0.3">
      <c r="A36" s="14"/>
      <c r="B36" s="4" t="s">
        <v>30</v>
      </c>
      <c r="C36" s="4">
        <v>1033</v>
      </c>
      <c r="D36" s="46"/>
    </row>
    <row r="37" spans="1:4" x14ac:dyDescent="0.3">
      <c r="A37" s="14"/>
      <c r="B37" s="4" t="s">
        <v>31</v>
      </c>
      <c r="C37" s="4">
        <v>1036</v>
      </c>
      <c r="D37" s="46"/>
    </row>
    <row r="38" spans="1:4" x14ac:dyDescent="0.3">
      <c r="A38" s="14"/>
      <c r="B38" s="4" t="s">
        <v>32</v>
      </c>
      <c r="C38" s="4">
        <v>1028</v>
      </c>
      <c r="D38" s="46"/>
    </row>
    <row r="39" spans="1:4" x14ac:dyDescent="0.3">
      <c r="A39" s="14"/>
      <c r="B39" s="4" t="s">
        <v>33</v>
      </c>
      <c r="C39" s="4">
        <v>1031</v>
      </c>
      <c r="D39" s="46"/>
    </row>
    <row r="40" spans="1:4" x14ac:dyDescent="0.3">
      <c r="A40" s="92"/>
      <c r="B40" s="93" t="s">
        <v>936</v>
      </c>
      <c r="C40" s="93">
        <v>1294</v>
      </c>
      <c r="D40" s="99"/>
    </row>
    <row r="41" spans="1:4" x14ac:dyDescent="0.3">
      <c r="A41" s="14"/>
      <c r="B41" s="4" t="s">
        <v>34</v>
      </c>
      <c r="C41" s="4">
        <v>1034</v>
      </c>
      <c r="D41" s="46"/>
    </row>
    <row r="42" spans="1:4" x14ac:dyDescent="0.3">
      <c r="A42" s="14"/>
      <c r="B42" s="3" t="s">
        <v>35</v>
      </c>
      <c r="C42" s="4"/>
      <c r="D42" s="46"/>
    </row>
    <row r="43" spans="1:4" x14ac:dyDescent="0.3">
      <c r="A43" s="14"/>
      <c r="B43" s="4" t="s">
        <v>933</v>
      </c>
      <c r="C43" s="4">
        <v>1338</v>
      </c>
      <c r="D43" s="46"/>
    </row>
    <row r="44" spans="1:4" ht="33" x14ac:dyDescent="0.3">
      <c r="A44" s="14"/>
      <c r="B44" s="4" t="s">
        <v>932</v>
      </c>
      <c r="C44" s="4">
        <v>1339</v>
      </c>
      <c r="D44" s="46"/>
    </row>
    <row r="45" spans="1:4" x14ac:dyDescent="0.3">
      <c r="A45" s="14"/>
      <c r="B45" s="4" t="s">
        <v>36</v>
      </c>
      <c r="C45" s="4">
        <v>1478</v>
      </c>
      <c r="D45" s="46"/>
    </row>
    <row r="46" spans="1:4" x14ac:dyDescent="0.3">
      <c r="A46" s="14"/>
      <c r="B46" s="4" t="s">
        <v>37</v>
      </c>
      <c r="C46" s="4">
        <v>1479</v>
      </c>
      <c r="D46" s="46"/>
    </row>
    <row r="47" spans="1:4" x14ac:dyDescent="0.3">
      <c r="A47" s="14"/>
      <c r="B47" s="4" t="s">
        <v>38</v>
      </c>
      <c r="C47" s="3">
        <v>1480</v>
      </c>
      <c r="D47" s="45">
        <f>D45+D46</f>
        <v>0</v>
      </c>
    </row>
    <row r="48" spans="1:4" x14ac:dyDescent="0.3">
      <c r="A48" s="14"/>
      <c r="B48" s="4" t="s">
        <v>39</v>
      </c>
      <c r="C48" s="4"/>
      <c r="D48" s="46"/>
    </row>
    <row r="49" spans="1:4" x14ac:dyDescent="0.3">
      <c r="A49" s="14"/>
      <c r="B49" s="4" t="s">
        <v>535</v>
      </c>
      <c r="C49" s="4">
        <v>1493</v>
      </c>
      <c r="D49" s="46"/>
    </row>
    <row r="50" spans="1:4" x14ac:dyDescent="0.3">
      <c r="A50" s="14"/>
      <c r="B50" s="4" t="s">
        <v>536</v>
      </c>
      <c r="C50" s="4">
        <v>1494</v>
      </c>
      <c r="D50" s="46"/>
    </row>
    <row r="51" spans="1:4" x14ac:dyDescent="0.3">
      <c r="A51" s="14"/>
      <c r="B51" s="4" t="s">
        <v>40</v>
      </c>
      <c r="C51" s="3">
        <v>1490</v>
      </c>
      <c r="D51" s="45">
        <f>D49+D50</f>
        <v>0</v>
      </c>
    </row>
    <row r="52" spans="1:4" x14ac:dyDescent="0.3">
      <c r="A52" s="14"/>
      <c r="B52" s="4" t="s">
        <v>41</v>
      </c>
      <c r="C52" s="3">
        <v>1500</v>
      </c>
      <c r="D52" s="45">
        <f>D44-D47-D51</f>
        <v>0</v>
      </c>
    </row>
    <row r="53" spans="1:4" x14ac:dyDescent="0.3">
      <c r="A53" s="14"/>
      <c r="B53" s="4" t="s">
        <v>42</v>
      </c>
      <c r="C53" s="4">
        <v>1023</v>
      </c>
      <c r="D53" s="46"/>
    </row>
    <row r="54" spans="1:4" x14ac:dyDescent="0.3">
      <c r="A54" s="14"/>
      <c r="B54" s="4" t="s">
        <v>934</v>
      </c>
      <c r="C54" s="3">
        <v>1026</v>
      </c>
      <c r="D54" s="45">
        <f>D43+D52-D53</f>
        <v>0</v>
      </c>
    </row>
    <row r="55" spans="1:4" ht="33" x14ac:dyDescent="0.3">
      <c r="A55" s="92"/>
      <c r="B55" s="96" t="s">
        <v>1000</v>
      </c>
      <c r="C55" s="96">
        <v>1030</v>
      </c>
      <c r="D55" s="98">
        <f>D54+SUM(D31:D41)</f>
        <v>0</v>
      </c>
    </row>
    <row r="56" spans="1:4" x14ac:dyDescent="0.3">
      <c r="A56" s="11" t="s">
        <v>43</v>
      </c>
      <c r="B56" s="3" t="s">
        <v>44</v>
      </c>
      <c r="C56" s="4"/>
      <c r="D56" s="46"/>
    </row>
    <row r="57" spans="1:4" x14ac:dyDescent="0.3">
      <c r="A57" s="14"/>
      <c r="B57" s="4" t="s">
        <v>45</v>
      </c>
      <c r="C57" s="4">
        <v>1035</v>
      </c>
      <c r="D57" s="46"/>
    </row>
    <row r="58" spans="1:4" x14ac:dyDescent="0.3">
      <c r="A58" s="15" t="s">
        <v>546</v>
      </c>
      <c r="B58" s="3" t="s">
        <v>46</v>
      </c>
      <c r="C58" s="3"/>
      <c r="D58" s="45"/>
    </row>
    <row r="59" spans="1:4" x14ac:dyDescent="0.3">
      <c r="A59" s="14"/>
      <c r="B59" s="4" t="s">
        <v>11</v>
      </c>
      <c r="C59" s="4">
        <v>1011</v>
      </c>
      <c r="D59" s="46"/>
    </row>
    <row r="60" spans="1:4" x14ac:dyDescent="0.3">
      <c r="A60" s="14"/>
      <c r="B60" s="4" t="s">
        <v>12</v>
      </c>
      <c r="C60" s="4">
        <v>1012</v>
      </c>
      <c r="D60" s="46"/>
    </row>
    <row r="61" spans="1:4" x14ac:dyDescent="0.3">
      <c r="A61" s="14"/>
      <c r="B61" s="4" t="s">
        <v>47</v>
      </c>
      <c r="C61" s="4">
        <v>1014</v>
      </c>
      <c r="D61" s="46"/>
    </row>
    <row r="62" spans="1:4" x14ac:dyDescent="0.3">
      <c r="A62" s="14"/>
      <c r="B62" s="4" t="s">
        <v>48</v>
      </c>
      <c r="C62" s="4">
        <v>1013</v>
      </c>
      <c r="D62" s="46"/>
    </row>
    <row r="63" spans="1:4" x14ac:dyDescent="0.3">
      <c r="A63" s="14"/>
      <c r="B63" s="3" t="s">
        <v>49</v>
      </c>
      <c r="C63" s="3">
        <v>1020</v>
      </c>
      <c r="D63" s="45">
        <f>SUM(D59:D62)</f>
        <v>0</v>
      </c>
    </row>
    <row r="64" spans="1:4" x14ac:dyDescent="0.3">
      <c r="A64" s="15" t="s">
        <v>547</v>
      </c>
      <c r="B64" s="3" t="s">
        <v>50</v>
      </c>
      <c r="C64" s="4"/>
      <c r="D64" s="46"/>
    </row>
    <row r="65" spans="1:4" x14ac:dyDescent="0.3">
      <c r="A65" s="11" t="s">
        <v>6</v>
      </c>
      <c r="B65" s="3" t="s">
        <v>51</v>
      </c>
      <c r="C65" s="4"/>
      <c r="D65" s="46"/>
    </row>
    <row r="66" spans="1:4" x14ac:dyDescent="0.3">
      <c r="A66" s="14"/>
      <c r="B66" s="4" t="s">
        <v>11</v>
      </c>
      <c r="C66" s="4">
        <v>1101</v>
      </c>
      <c r="D66" s="46"/>
    </row>
    <row r="67" spans="1:4" x14ac:dyDescent="0.3">
      <c r="A67" s="14"/>
      <c r="B67" s="4" t="s">
        <v>12</v>
      </c>
      <c r="C67" s="4">
        <v>1102</v>
      </c>
      <c r="D67" s="46"/>
    </row>
    <row r="68" spans="1:4" x14ac:dyDescent="0.3">
      <c r="A68" s="14"/>
      <c r="B68" s="4" t="s">
        <v>52</v>
      </c>
      <c r="C68" s="4">
        <v>1108</v>
      </c>
      <c r="D68" s="46"/>
    </row>
    <row r="69" spans="1:4" x14ac:dyDescent="0.3">
      <c r="A69" s="14"/>
      <c r="B69" s="4" t="s">
        <v>53</v>
      </c>
      <c r="C69" s="4"/>
      <c r="D69" s="46"/>
    </row>
    <row r="70" spans="1:4" x14ac:dyDescent="0.3">
      <c r="A70" s="14"/>
      <c r="B70" s="4" t="s">
        <v>54</v>
      </c>
      <c r="C70" s="4">
        <v>1044</v>
      </c>
      <c r="D70" s="46"/>
    </row>
    <row r="71" spans="1:4" x14ac:dyDescent="0.3">
      <c r="A71" s="14"/>
      <c r="B71" s="4" t="s">
        <v>55</v>
      </c>
      <c r="C71" s="4">
        <v>1109</v>
      </c>
      <c r="D71" s="46"/>
    </row>
    <row r="72" spans="1:4" x14ac:dyDescent="0.3">
      <c r="A72" s="14"/>
      <c r="B72" s="4" t="s">
        <v>56</v>
      </c>
      <c r="C72" s="4">
        <v>1114</v>
      </c>
      <c r="D72" s="46"/>
    </row>
    <row r="73" spans="1:4" x14ac:dyDescent="0.3">
      <c r="A73" s="14"/>
      <c r="B73" s="4" t="s">
        <v>57</v>
      </c>
      <c r="C73" s="4"/>
      <c r="D73" s="46"/>
    </row>
    <row r="74" spans="1:4" x14ac:dyDescent="0.3">
      <c r="A74" s="14"/>
      <c r="B74" s="4" t="s">
        <v>58</v>
      </c>
      <c r="C74" s="4">
        <v>1103</v>
      </c>
      <c r="D74" s="46"/>
    </row>
    <row r="75" spans="1:4" x14ac:dyDescent="0.3">
      <c r="A75" s="14"/>
      <c r="B75" s="4" t="s">
        <v>59</v>
      </c>
      <c r="C75" s="4">
        <v>1104</v>
      </c>
      <c r="D75" s="46"/>
    </row>
    <row r="76" spans="1:4" x14ac:dyDescent="0.3">
      <c r="A76" s="14"/>
      <c r="B76" s="4" t="s">
        <v>60</v>
      </c>
      <c r="C76" s="4">
        <v>1111</v>
      </c>
      <c r="D76" s="46"/>
    </row>
    <row r="77" spans="1:4" x14ac:dyDescent="0.3">
      <c r="A77" s="14"/>
      <c r="B77" s="4" t="s">
        <v>61</v>
      </c>
      <c r="C77" s="4">
        <v>1009</v>
      </c>
      <c r="D77" s="46"/>
    </row>
    <row r="78" spans="1:4" x14ac:dyDescent="0.3">
      <c r="A78" s="14"/>
      <c r="B78" s="4" t="s">
        <v>666</v>
      </c>
      <c r="C78" s="4">
        <v>1105</v>
      </c>
      <c r="D78" s="46"/>
    </row>
    <row r="79" spans="1:4" x14ac:dyDescent="0.3">
      <c r="A79" s="14"/>
      <c r="B79" s="4" t="s">
        <v>62</v>
      </c>
      <c r="C79" s="4">
        <v>1106</v>
      </c>
      <c r="D79" s="46"/>
    </row>
    <row r="80" spans="1:4" ht="33" x14ac:dyDescent="0.3">
      <c r="A80" s="14"/>
      <c r="B80" s="4" t="s">
        <v>771</v>
      </c>
      <c r="C80" s="4">
        <v>1107</v>
      </c>
      <c r="D80" s="46"/>
    </row>
    <row r="81" spans="1:4" x14ac:dyDescent="0.3">
      <c r="A81" s="14"/>
      <c r="B81" s="3" t="s">
        <v>63</v>
      </c>
      <c r="C81" s="3">
        <v>1110</v>
      </c>
      <c r="D81" s="45">
        <f>SUM(D66:D80)</f>
        <v>0</v>
      </c>
    </row>
    <row r="82" spans="1:4" x14ac:dyDescent="0.3">
      <c r="A82" s="14"/>
      <c r="B82" s="3" t="s">
        <v>64</v>
      </c>
      <c r="C82" s="4"/>
      <c r="D82" s="46"/>
    </row>
    <row r="83" spans="1:4" x14ac:dyDescent="0.3">
      <c r="A83" s="14"/>
      <c r="B83" s="4" t="s">
        <v>11</v>
      </c>
      <c r="C83" s="4">
        <v>1062</v>
      </c>
      <c r="D83" s="46"/>
    </row>
    <row r="84" spans="1:4" x14ac:dyDescent="0.3">
      <c r="A84" s="14"/>
      <c r="B84" s="4" t="s">
        <v>12</v>
      </c>
      <c r="C84" s="4">
        <v>1063</v>
      </c>
      <c r="D84" s="46"/>
    </row>
    <row r="85" spans="1:4" x14ac:dyDescent="0.3">
      <c r="A85" s="14"/>
      <c r="B85" s="4" t="s">
        <v>52</v>
      </c>
      <c r="C85" s="4">
        <v>1068</v>
      </c>
      <c r="D85" s="46"/>
    </row>
    <row r="86" spans="1:4" x14ac:dyDescent="0.3">
      <c r="A86" s="14"/>
      <c r="B86" s="3" t="s">
        <v>53</v>
      </c>
      <c r="C86" s="4"/>
      <c r="D86" s="46"/>
    </row>
    <row r="87" spans="1:4" x14ac:dyDescent="0.3">
      <c r="A87" s="14"/>
      <c r="B87" s="4" t="s">
        <v>54</v>
      </c>
      <c r="C87" s="4">
        <v>1061</v>
      </c>
      <c r="D87" s="46"/>
    </row>
    <row r="88" spans="1:4" x14ac:dyDescent="0.3">
      <c r="A88" s="14"/>
      <c r="B88" s="4" t="s">
        <v>55</v>
      </c>
      <c r="C88" s="4">
        <v>1069</v>
      </c>
      <c r="D88" s="46"/>
    </row>
    <row r="89" spans="1:4" x14ac:dyDescent="0.3">
      <c r="A89" s="14"/>
      <c r="B89" s="4" t="s">
        <v>65</v>
      </c>
      <c r="C89" s="4">
        <v>1115</v>
      </c>
      <c r="D89" s="46"/>
    </row>
    <row r="90" spans="1:4" x14ac:dyDescent="0.3">
      <c r="A90" s="14"/>
      <c r="B90" s="3" t="s">
        <v>66</v>
      </c>
      <c r="C90" s="4"/>
      <c r="D90" s="46"/>
    </row>
    <row r="91" spans="1:4" x14ac:dyDescent="0.3">
      <c r="A91" s="14"/>
      <c r="B91" s="4" t="s">
        <v>58</v>
      </c>
      <c r="C91" s="4">
        <v>1084</v>
      </c>
      <c r="D91" s="46"/>
    </row>
    <row r="92" spans="1:4" x14ac:dyDescent="0.3">
      <c r="A92" s="14"/>
      <c r="B92" s="4" t="s">
        <v>59</v>
      </c>
      <c r="C92" s="4">
        <v>1085</v>
      </c>
      <c r="D92" s="46"/>
    </row>
    <row r="93" spans="1:4" x14ac:dyDescent="0.3">
      <c r="A93" s="14"/>
      <c r="B93" s="4" t="s">
        <v>67</v>
      </c>
      <c r="C93" s="4">
        <v>1070</v>
      </c>
      <c r="D93" s="46"/>
    </row>
    <row r="94" spans="1:4" x14ac:dyDescent="0.3">
      <c r="A94" s="14"/>
      <c r="B94" s="4" t="s">
        <v>61</v>
      </c>
      <c r="C94" s="4">
        <v>1071</v>
      </c>
      <c r="D94" s="46"/>
    </row>
    <row r="95" spans="1:4" x14ac:dyDescent="0.3">
      <c r="A95" s="14"/>
      <c r="B95" s="4" t="s">
        <v>666</v>
      </c>
      <c r="C95" s="4">
        <v>1066</v>
      </c>
      <c r="D95" s="46"/>
    </row>
    <row r="96" spans="1:4" x14ac:dyDescent="0.3">
      <c r="A96" s="14"/>
      <c r="B96" s="4" t="s">
        <v>68</v>
      </c>
      <c r="C96" s="4">
        <v>1067</v>
      </c>
      <c r="D96" s="46"/>
    </row>
    <row r="97" spans="1:4" ht="33" x14ac:dyDescent="0.3">
      <c r="A97" s="14"/>
      <c r="B97" s="4" t="s">
        <v>771</v>
      </c>
      <c r="C97" s="4">
        <v>1064</v>
      </c>
      <c r="D97" s="46"/>
    </row>
    <row r="98" spans="1:4" ht="33" x14ac:dyDescent="0.3">
      <c r="A98" s="14"/>
      <c r="B98" s="3" t="s">
        <v>580</v>
      </c>
      <c r="C98" s="3">
        <v>1065</v>
      </c>
      <c r="D98" s="45">
        <f>SUM(D83:D97)</f>
        <v>0</v>
      </c>
    </row>
    <row r="99" spans="1:4" x14ac:dyDescent="0.3">
      <c r="A99" s="11" t="s">
        <v>23</v>
      </c>
      <c r="B99" s="3" t="s">
        <v>69</v>
      </c>
      <c r="C99" s="4">
        <v>1080</v>
      </c>
      <c r="D99" s="46"/>
    </row>
    <row r="100" spans="1:4" x14ac:dyDescent="0.3">
      <c r="A100" s="11" t="s">
        <v>43</v>
      </c>
      <c r="B100" s="3" t="s">
        <v>70</v>
      </c>
      <c r="C100" s="4"/>
      <c r="D100" s="46"/>
    </row>
    <row r="101" spans="1:4" x14ac:dyDescent="0.3">
      <c r="A101" s="14"/>
      <c r="B101" s="4" t="s">
        <v>71</v>
      </c>
      <c r="C101" s="4">
        <v>1083</v>
      </c>
      <c r="D101" s="46"/>
    </row>
    <row r="102" spans="1:4" x14ac:dyDescent="0.3">
      <c r="A102" s="14"/>
      <c r="B102" s="4" t="s">
        <v>48</v>
      </c>
      <c r="C102" s="4">
        <v>1086</v>
      </c>
      <c r="D102" s="46"/>
    </row>
    <row r="103" spans="1:4" x14ac:dyDescent="0.3">
      <c r="A103" s="14"/>
      <c r="B103" s="3" t="s">
        <v>72</v>
      </c>
      <c r="C103" s="3">
        <v>1090</v>
      </c>
      <c r="D103" s="45">
        <f>D101+D102</f>
        <v>0</v>
      </c>
    </row>
    <row r="104" spans="1:4" x14ac:dyDescent="0.3">
      <c r="A104" s="11" t="s">
        <v>73</v>
      </c>
      <c r="B104" s="3" t="s">
        <v>74</v>
      </c>
      <c r="C104" s="4"/>
      <c r="D104" s="46"/>
    </row>
    <row r="105" spans="1:4" x14ac:dyDescent="0.3">
      <c r="A105" s="14"/>
      <c r="B105" s="4" t="s">
        <v>75</v>
      </c>
      <c r="C105" s="4">
        <v>1117</v>
      </c>
      <c r="D105" s="46"/>
    </row>
    <row r="106" spans="1:4" x14ac:dyDescent="0.3">
      <c r="A106" s="14"/>
      <c r="B106" s="4" t="s">
        <v>834</v>
      </c>
      <c r="C106" s="4">
        <v>1118</v>
      </c>
      <c r="D106" s="46"/>
    </row>
    <row r="107" spans="1:4" x14ac:dyDescent="0.3">
      <c r="A107" s="14"/>
      <c r="B107" s="3" t="s">
        <v>76</v>
      </c>
      <c r="C107" s="3">
        <v>1119</v>
      </c>
      <c r="D107" s="45">
        <f>D105+D106</f>
        <v>0</v>
      </c>
    </row>
    <row r="108" spans="1:4" x14ac:dyDescent="0.3">
      <c r="A108" s="14"/>
      <c r="B108" s="3" t="s">
        <v>77</v>
      </c>
      <c r="C108" s="3">
        <v>1025</v>
      </c>
      <c r="D108" s="45">
        <f>D81+D98+D103+D99+D107</f>
        <v>0</v>
      </c>
    </row>
    <row r="109" spans="1:4" x14ac:dyDescent="0.3">
      <c r="A109" s="14"/>
      <c r="B109" s="3" t="s">
        <v>683</v>
      </c>
      <c r="C109" s="3"/>
      <c r="D109" s="45"/>
    </row>
    <row r="110" spans="1:4" x14ac:dyDescent="0.3">
      <c r="A110" s="15" t="s">
        <v>548</v>
      </c>
      <c r="B110" s="3" t="s">
        <v>78</v>
      </c>
      <c r="C110" s="4"/>
      <c r="D110" s="46"/>
    </row>
    <row r="111" spans="1:4" x14ac:dyDescent="0.3">
      <c r="A111" s="11" t="s">
        <v>6</v>
      </c>
      <c r="B111" s="3" t="s">
        <v>79</v>
      </c>
      <c r="C111" s="4"/>
      <c r="D111" s="46"/>
    </row>
    <row r="112" spans="1:4" x14ac:dyDescent="0.3">
      <c r="A112" s="14"/>
      <c r="B112" s="4" t="s">
        <v>11</v>
      </c>
      <c r="C112" s="4">
        <v>1091</v>
      </c>
      <c r="D112" s="46"/>
    </row>
    <row r="113" spans="1:4" x14ac:dyDescent="0.3">
      <c r="A113" s="14"/>
      <c r="B113" s="4" t="s">
        <v>12</v>
      </c>
      <c r="C113" s="4">
        <v>1092</v>
      </c>
      <c r="D113" s="46"/>
    </row>
    <row r="114" spans="1:4" x14ac:dyDescent="0.3">
      <c r="A114" s="14"/>
      <c r="B114" s="3" t="s">
        <v>80</v>
      </c>
      <c r="C114" s="4"/>
      <c r="D114" s="46"/>
    </row>
    <row r="115" spans="1:4" x14ac:dyDescent="0.3">
      <c r="A115" s="14"/>
      <c r="B115" s="4" t="s">
        <v>81</v>
      </c>
      <c r="C115" s="4">
        <v>1043</v>
      </c>
      <c r="D115" s="46"/>
    </row>
    <row r="116" spans="1:4" x14ac:dyDescent="0.3">
      <c r="A116" s="14"/>
      <c r="B116" s="4" t="s">
        <v>55</v>
      </c>
      <c r="C116" s="4">
        <v>1042</v>
      </c>
      <c r="D116" s="46"/>
    </row>
    <row r="117" spans="1:4" x14ac:dyDescent="0.3">
      <c r="A117" s="14"/>
      <c r="B117" s="4" t="s">
        <v>65</v>
      </c>
      <c r="C117" s="4">
        <v>1116</v>
      </c>
      <c r="D117" s="46"/>
    </row>
    <row r="118" spans="1:4" x14ac:dyDescent="0.3">
      <c r="A118" s="14"/>
      <c r="B118" s="3" t="s">
        <v>82</v>
      </c>
      <c r="C118" s="4"/>
      <c r="D118" s="46"/>
    </row>
    <row r="119" spans="1:4" x14ac:dyDescent="0.3">
      <c r="A119" s="14"/>
      <c r="B119" s="4" t="s">
        <v>58</v>
      </c>
      <c r="C119" s="4">
        <v>1093</v>
      </c>
      <c r="D119" s="46"/>
    </row>
    <row r="120" spans="1:4" x14ac:dyDescent="0.3">
      <c r="A120" s="14"/>
      <c r="B120" s="4" t="s">
        <v>59</v>
      </c>
      <c r="C120" s="4">
        <v>1094</v>
      </c>
      <c r="D120" s="46"/>
    </row>
    <row r="121" spans="1:4" x14ac:dyDescent="0.3">
      <c r="A121" s="14"/>
      <c r="B121" s="4" t="s">
        <v>83</v>
      </c>
      <c r="C121" s="4">
        <v>1098</v>
      </c>
      <c r="D121" s="46"/>
    </row>
    <row r="122" spans="1:4" x14ac:dyDescent="0.3">
      <c r="A122" s="14"/>
      <c r="B122" s="4" t="s">
        <v>61</v>
      </c>
      <c r="C122" s="4">
        <v>1121</v>
      </c>
      <c r="D122" s="46"/>
    </row>
    <row r="123" spans="1:4" x14ac:dyDescent="0.3">
      <c r="A123" s="14"/>
      <c r="B123" s="4" t="s">
        <v>667</v>
      </c>
      <c r="C123" s="4">
        <v>1095</v>
      </c>
      <c r="D123" s="46"/>
    </row>
    <row r="124" spans="1:4" x14ac:dyDescent="0.3">
      <c r="A124" s="14"/>
      <c r="B124" s="4" t="s">
        <v>84</v>
      </c>
      <c r="C124" s="4">
        <v>1096</v>
      </c>
      <c r="D124" s="46"/>
    </row>
    <row r="125" spans="1:4" ht="33" x14ac:dyDescent="0.3">
      <c r="A125" s="14"/>
      <c r="B125" s="4" t="s">
        <v>769</v>
      </c>
      <c r="C125" s="4">
        <v>1097</v>
      </c>
      <c r="D125" s="46"/>
    </row>
    <row r="126" spans="1:4" ht="33" x14ac:dyDescent="0.3">
      <c r="A126" s="14"/>
      <c r="B126" s="3" t="s">
        <v>85</v>
      </c>
      <c r="C126" s="3">
        <v>1099</v>
      </c>
      <c r="D126" s="45">
        <f>SUM(D112:D125)</f>
        <v>0</v>
      </c>
    </row>
    <row r="127" spans="1:4" x14ac:dyDescent="0.3">
      <c r="A127" s="14" t="s">
        <v>23</v>
      </c>
      <c r="B127" s="3" t="s">
        <v>86</v>
      </c>
      <c r="C127" s="4"/>
      <c r="D127" s="46"/>
    </row>
    <row r="128" spans="1:4" x14ac:dyDescent="0.3">
      <c r="A128" s="14"/>
      <c r="B128" s="4" t="s">
        <v>11</v>
      </c>
      <c r="C128" s="4">
        <v>1055</v>
      </c>
      <c r="D128" s="46"/>
    </row>
    <row r="129" spans="1:4" x14ac:dyDescent="0.3">
      <c r="A129" s="14"/>
      <c r="B129" s="4" t="s">
        <v>12</v>
      </c>
      <c r="C129" s="4">
        <v>1056</v>
      </c>
      <c r="D129" s="46"/>
    </row>
    <row r="130" spans="1:4" x14ac:dyDescent="0.3">
      <c r="A130" s="14"/>
      <c r="B130" s="3" t="s">
        <v>87</v>
      </c>
      <c r="C130" s="4"/>
      <c r="D130" s="46"/>
    </row>
    <row r="131" spans="1:4" x14ac:dyDescent="0.3">
      <c r="A131" s="14"/>
      <c r="B131" s="4" t="s">
        <v>54</v>
      </c>
      <c r="C131" s="4">
        <v>1054</v>
      </c>
      <c r="D131" s="46"/>
    </row>
    <row r="132" spans="1:4" x14ac:dyDescent="0.3">
      <c r="A132" s="14"/>
      <c r="B132" s="4" t="s">
        <v>55</v>
      </c>
      <c r="C132" s="4">
        <v>1052</v>
      </c>
      <c r="D132" s="46"/>
    </row>
    <row r="133" spans="1:4" x14ac:dyDescent="0.3">
      <c r="A133" s="14"/>
      <c r="B133" s="4" t="s">
        <v>65</v>
      </c>
      <c r="C133" s="4">
        <v>1053</v>
      </c>
      <c r="D133" s="46"/>
    </row>
    <row r="134" spans="1:4" x14ac:dyDescent="0.3">
      <c r="A134" s="14"/>
      <c r="B134" s="3" t="s">
        <v>88</v>
      </c>
      <c r="C134" s="4"/>
      <c r="D134" s="46"/>
    </row>
    <row r="135" spans="1:4" x14ac:dyDescent="0.3">
      <c r="A135" s="14"/>
      <c r="B135" s="4" t="s">
        <v>58</v>
      </c>
      <c r="C135" s="4">
        <v>1081</v>
      </c>
      <c r="D135" s="46"/>
    </row>
    <row r="136" spans="1:4" x14ac:dyDescent="0.3">
      <c r="A136" s="14"/>
      <c r="B136" s="4" t="s">
        <v>89</v>
      </c>
      <c r="C136" s="4">
        <v>1082</v>
      </c>
      <c r="D136" s="46"/>
    </row>
    <row r="137" spans="1:4" x14ac:dyDescent="0.3">
      <c r="A137" s="14"/>
      <c r="B137" s="4" t="s">
        <v>83</v>
      </c>
      <c r="C137" s="4">
        <v>1087</v>
      </c>
      <c r="D137" s="46"/>
    </row>
    <row r="138" spans="1:4" x14ac:dyDescent="0.3">
      <c r="A138" s="14"/>
      <c r="B138" s="4" t="s">
        <v>61</v>
      </c>
      <c r="C138" s="4">
        <v>1088</v>
      </c>
      <c r="D138" s="46"/>
    </row>
    <row r="139" spans="1:4" x14ac:dyDescent="0.3">
      <c r="A139" s="14"/>
      <c r="B139" s="4" t="s">
        <v>667</v>
      </c>
      <c r="C139" s="4">
        <v>1057</v>
      </c>
      <c r="D139" s="46"/>
    </row>
    <row r="140" spans="1:4" x14ac:dyDescent="0.3">
      <c r="A140" s="14"/>
      <c r="B140" s="4" t="s">
        <v>84</v>
      </c>
      <c r="C140" s="4">
        <v>1059</v>
      </c>
      <c r="D140" s="46"/>
    </row>
    <row r="141" spans="1:4" ht="33" x14ac:dyDescent="0.3">
      <c r="A141" s="14"/>
      <c r="B141" s="4" t="s">
        <v>770</v>
      </c>
      <c r="C141" s="4">
        <v>1058</v>
      </c>
      <c r="D141" s="46"/>
    </row>
    <row r="142" spans="1:4" ht="33" x14ac:dyDescent="0.3">
      <c r="A142" s="14"/>
      <c r="B142" s="3" t="s">
        <v>90</v>
      </c>
      <c r="C142" s="3">
        <v>1060</v>
      </c>
      <c r="D142" s="45">
        <f>SUM(D128:D141)</f>
        <v>0</v>
      </c>
    </row>
    <row r="143" spans="1:4" x14ac:dyDescent="0.3">
      <c r="A143" s="11" t="s">
        <v>92</v>
      </c>
      <c r="B143" s="3" t="s">
        <v>91</v>
      </c>
      <c r="C143" s="4">
        <v>1350</v>
      </c>
      <c r="D143" s="46"/>
    </row>
    <row r="144" spans="1:4" x14ac:dyDescent="0.3">
      <c r="A144" s="11" t="s">
        <v>684</v>
      </c>
      <c r="B144" s="3" t="s">
        <v>93</v>
      </c>
      <c r="C144" s="4"/>
      <c r="D144" s="46"/>
    </row>
    <row r="145" spans="1:4" x14ac:dyDescent="0.3">
      <c r="A145" s="14" t="s">
        <v>94</v>
      </c>
      <c r="B145" s="4" t="s">
        <v>95</v>
      </c>
      <c r="C145" s="4">
        <v>1351</v>
      </c>
      <c r="D145" s="46"/>
    </row>
    <row r="146" spans="1:4" x14ac:dyDescent="0.3">
      <c r="A146" s="14" t="s">
        <v>96</v>
      </c>
      <c r="B146" s="4" t="s">
        <v>97</v>
      </c>
      <c r="C146" s="4">
        <v>1352</v>
      </c>
      <c r="D146" s="47"/>
    </row>
    <row r="147" spans="1:4" x14ac:dyDescent="0.3">
      <c r="A147" s="14" t="s">
        <v>98</v>
      </c>
      <c r="B147" s="4" t="s">
        <v>99</v>
      </c>
      <c r="C147" s="4">
        <v>1353</v>
      </c>
      <c r="D147" s="47"/>
    </row>
    <row r="148" spans="1:4" x14ac:dyDescent="0.3">
      <c r="A148" s="14" t="s">
        <v>100</v>
      </c>
      <c r="B148" s="4" t="s">
        <v>101</v>
      </c>
      <c r="C148" s="4">
        <v>1354</v>
      </c>
      <c r="D148" s="47"/>
    </row>
    <row r="149" spans="1:4" x14ac:dyDescent="0.3">
      <c r="A149" s="14" t="s">
        <v>102</v>
      </c>
      <c r="B149" s="4" t="s">
        <v>103</v>
      </c>
      <c r="C149" s="4">
        <v>1355</v>
      </c>
      <c r="D149" s="47"/>
    </row>
    <row r="150" spans="1:4" x14ac:dyDescent="0.3">
      <c r="A150" s="14" t="s">
        <v>104</v>
      </c>
      <c r="B150" s="4" t="s">
        <v>105</v>
      </c>
      <c r="C150" s="4">
        <v>1356</v>
      </c>
      <c r="D150" s="47"/>
    </row>
    <row r="151" spans="1:4" x14ac:dyDescent="0.3">
      <c r="A151" s="14" t="s">
        <v>106</v>
      </c>
      <c r="B151" s="4" t="s">
        <v>107</v>
      </c>
      <c r="C151" s="4">
        <v>1357</v>
      </c>
      <c r="D151" s="47"/>
    </row>
    <row r="152" spans="1:4" ht="33" x14ac:dyDescent="0.3">
      <c r="A152" s="14" t="s">
        <v>108</v>
      </c>
      <c r="B152" s="4" t="s">
        <v>109</v>
      </c>
      <c r="C152" s="4">
        <v>1358</v>
      </c>
      <c r="D152" s="47"/>
    </row>
    <row r="153" spans="1:4" x14ac:dyDescent="0.3">
      <c r="A153" s="14"/>
      <c r="B153" s="3" t="s">
        <v>110</v>
      </c>
      <c r="C153" s="3">
        <v>1360</v>
      </c>
      <c r="D153" s="48">
        <f>SUM(D145:D152)</f>
        <v>0</v>
      </c>
    </row>
    <row r="154" spans="1:4" x14ac:dyDescent="0.3">
      <c r="A154" s="11" t="s">
        <v>150</v>
      </c>
      <c r="B154" s="3" t="s">
        <v>111</v>
      </c>
      <c r="C154" s="4"/>
      <c r="D154" s="47"/>
    </row>
    <row r="155" spans="1:4" x14ac:dyDescent="0.3">
      <c r="A155" s="14"/>
      <c r="B155" s="4" t="s">
        <v>112</v>
      </c>
      <c r="C155" s="4">
        <v>1371</v>
      </c>
      <c r="D155" s="47"/>
    </row>
    <row r="156" spans="1:4" x14ac:dyDescent="0.3">
      <c r="A156" s="14"/>
      <c r="B156" s="4" t="s">
        <v>113</v>
      </c>
      <c r="C156" s="4">
        <v>1372</v>
      </c>
      <c r="D156" s="47"/>
    </row>
    <row r="157" spans="1:4" x14ac:dyDescent="0.3">
      <c r="A157" s="14"/>
      <c r="B157" s="4" t="s">
        <v>114</v>
      </c>
      <c r="C157" s="4">
        <v>1373</v>
      </c>
      <c r="D157" s="47"/>
    </row>
    <row r="158" spans="1:4" x14ac:dyDescent="0.3">
      <c r="A158" s="14"/>
      <c r="B158" s="4" t="s">
        <v>48</v>
      </c>
      <c r="C158" s="4">
        <v>1374</v>
      </c>
      <c r="D158" s="47"/>
    </row>
    <row r="159" spans="1:4" x14ac:dyDescent="0.3">
      <c r="A159" s="14"/>
      <c r="B159" s="3" t="s">
        <v>115</v>
      </c>
      <c r="C159" s="3">
        <v>1262</v>
      </c>
      <c r="D159" s="48">
        <f>SUM(D155:D158)</f>
        <v>0</v>
      </c>
    </row>
    <row r="160" spans="1:4" x14ac:dyDescent="0.3">
      <c r="A160" s="14"/>
      <c r="B160" s="3" t="s">
        <v>116</v>
      </c>
      <c r="C160" s="3">
        <v>1265</v>
      </c>
      <c r="D160" s="48">
        <f>D159+D153+D143+D142+D126</f>
        <v>0</v>
      </c>
    </row>
    <row r="161" spans="1:4" x14ac:dyDescent="0.3">
      <c r="A161" s="14"/>
      <c r="B161" s="3" t="s">
        <v>117</v>
      </c>
      <c r="C161" s="3">
        <v>1100</v>
      </c>
      <c r="D161" s="48">
        <f>D160+D108+D63+D57+D55+D29</f>
        <v>0</v>
      </c>
    </row>
    <row r="162" spans="1:4" x14ac:dyDescent="0.3">
      <c r="A162" s="11" t="s">
        <v>118</v>
      </c>
      <c r="B162" s="3" t="s">
        <v>119</v>
      </c>
      <c r="C162" s="4"/>
      <c r="D162" s="47"/>
    </row>
    <row r="163" spans="1:4" x14ac:dyDescent="0.3">
      <c r="A163" s="11">
        <v>1</v>
      </c>
      <c r="B163" s="3" t="s">
        <v>120</v>
      </c>
      <c r="C163" s="4"/>
      <c r="D163" s="47"/>
    </row>
    <row r="164" spans="1:4" x14ac:dyDescent="0.3">
      <c r="A164" s="11" t="s">
        <v>121</v>
      </c>
      <c r="B164" s="3" t="s">
        <v>689</v>
      </c>
      <c r="C164" s="4"/>
      <c r="D164" s="47"/>
    </row>
    <row r="165" spans="1:4" x14ac:dyDescent="0.3">
      <c r="A165" s="11"/>
      <c r="B165" s="3" t="s">
        <v>685</v>
      </c>
      <c r="C165" s="4"/>
      <c r="D165" s="47"/>
    </row>
    <row r="166" spans="1:4" x14ac:dyDescent="0.3">
      <c r="A166" s="14"/>
      <c r="B166" s="4" t="s">
        <v>122</v>
      </c>
      <c r="C166" s="4"/>
      <c r="D166" s="47"/>
    </row>
    <row r="167" spans="1:4" x14ac:dyDescent="0.3">
      <c r="A167" s="14"/>
      <c r="B167" s="4" t="s">
        <v>123</v>
      </c>
      <c r="C167" s="4">
        <v>1207</v>
      </c>
      <c r="D167" s="47"/>
    </row>
    <row r="168" spans="1:4" x14ac:dyDescent="0.3">
      <c r="A168" s="14"/>
      <c r="B168" s="4" t="s">
        <v>124</v>
      </c>
      <c r="C168" s="4">
        <v>1208</v>
      </c>
      <c r="D168" s="47"/>
    </row>
    <row r="169" spans="1:4" x14ac:dyDescent="0.3">
      <c r="A169" s="14"/>
      <c r="B169" s="4" t="s">
        <v>125</v>
      </c>
      <c r="C169" s="3">
        <v>1201</v>
      </c>
      <c r="D169" s="48">
        <f>D167+D168</f>
        <v>0</v>
      </c>
    </row>
    <row r="170" spans="1:4" x14ac:dyDescent="0.3">
      <c r="A170" s="14"/>
      <c r="B170" s="4" t="s">
        <v>126</v>
      </c>
      <c r="C170" s="4">
        <v>1202</v>
      </c>
      <c r="D170" s="47"/>
    </row>
    <row r="171" spans="1:4" x14ac:dyDescent="0.3">
      <c r="A171" s="14"/>
      <c r="B171" s="4" t="s">
        <v>127</v>
      </c>
      <c r="C171" s="4">
        <v>1203</v>
      </c>
      <c r="D171" s="47"/>
    </row>
    <row r="172" spans="1:4" x14ac:dyDescent="0.3">
      <c r="A172" s="14"/>
      <c r="B172" s="4" t="s">
        <v>128</v>
      </c>
      <c r="C172" s="4">
        <v>1205</v>
      </c>
      <c r="D172" s="47"/>
    </row>
    <row r="173" spans="1:4" x14ac:dyDescent="0.3">
      <c r="A173" s="92"/>
      <c r="B173" s="93" t="s">
        <v>935</v>
      </c>
      <c r="C173" s="93">
        <v>1291</v>
      </c>
      <c r="D173" s="94"/>
    </row>
    <row r="174" spans="1:4" x14ac:dyDescent="0.3">
      <c r="A174" s="14"/>
      <c r="B174" s="4" t="s">
        <v>129</v>
      </c>
      <c r="C174" s="4">
        <v>1204</v>
      </c>
      <c r="D174" s="47"/>
    </row>
    <row r="175" spans="1:4" x14ac:dyDescent="0.3">
      <c r="A175" s="95"/>
      <c r="B175" s="96" t="s">
        <v>1002</v>
      </c>
      <c r="C175" s="96">
        <v>1206</v>
      </c>
      <c r="D175" s="97">
        <f>SUM(D169:D174)</f>
        <v>0</v>
      </c>
    </row>
    <row r="176" spans="1:4" x14ac:dyDescent="0.3">
      <c r="A176" s="11"/>
      <c r="B176" s="3" t="s">
        <v>686</v>
      </c>
      <c r="C176" s="4"/>
      <c r="D176" s="47"/>
    </row>
    <row r="177" spans="1:4" x14ac:dyDescent="0.3">
      <c r="A177" s="14"/>
      <c r="B177" s="4" t="s">
        <v>537</v>
      </c>
      <c r="C177" s="4">
        <v>1211</v>
      </c>
      <c r="D177" s="47"/>
    </row>
    <row r="178" spans="1:4" x14ac:dyDescent="0.3">
      <c r="A178" s="14"/>
      <c r="B178" s="4" t="s">
        <v>538</v>
      </c>
      <c r="C178" s="4">
        <v>1212</v>
      </c>
      <c r="D178" s="47"/>
    </row>
    <row r="179" spans="1:4" x14ac:dyDescent="0.3">
      <c r="A179" s="14"/>
      <c r="B179" s="4" t="s">
        <v>539</v>
      </c>
      <c r="C179" s="4">
        <v>1213</v>
      </c>
      <c r="D179" s="47"/>
    </row>
    <row r="180" spans="1:4" x14ac:dyDescent="0.3">
      <c r="A180" s="14"/>
      <c r="B180" s="93" t="s">
        <v>938</v>
      </c>
      <c r="C180" s="93">
        <v>1292</v>
      </c>
      <c r="D180" s="94"/>
    </row>
    <row r="181" spans="1:4" x14ac:dyDescent="0.3">
      <c r="A181" s="14"/>
      <c r="B181" s="96" t="s">
        <v>1001</v>
      </c>
      <c r="C181" s="96">
        <v>1209</v>
      </c>
      <c r="D181" s="97">
        <f>SUM(D177:D180)</f>
        <v>0</v>
      </c>
    </row>
    <row r="182" spans="1:4" x14ac:dyDescent="0.3">
      <c r="A182" s="14"/>
      <c r="B182" s="3" t="s">
        <v>130</v>
      </c>
      <c r="C182" s="3">
        <v>1210</v>
      </c>
      <c r="D182" s="48">
        <f>D181+D175</f>
        <v>0</v>
      </c>
    </row>
    <row r="183" spans="1:4" x14ac:dyDescent="0.3">
      <c r="A183" s="14"/>
      <c r="B183" s="4" t="s">
        <v>131</v>
      </c>
      <c r="C183" s="4">
        <v>1220</v>
      </c>
      <c r="D183" s="46"/>
    </row>
    <row r="184" spans="1:4" x14ac:dyDescent="0.3">
      <c r="A184" s="14"/>
      <c r="B184" s="4" t="s">
        <v>132</v>
      </c>
      <c r="C184" s="4">
        <v>1221</v>
      </c>
      <c r="D184" s="46"/>
    </row>
    <row r="185" spans="1:4" x14ac:dyDescent="0.3">
      <c r="A185" s="14"/>
      <c r="B185" s="3" t="s">
        <v>133</v>
      </c>
      <c r="C185" s="3">
        <v>1700</v>
      </c>
      <c r="D185" s="45">
        <f>D182-D183-D184</f>
        <v>0</v>
      </c>
    </row>
    <row r="186" spans="1:4" x14ac:dyDescent="0.3">
      <c r="A186" s="11"/>
      <c r="B186" s="3" t="s">
        <v>687</v>
      </c>
      <c r="C186" s="4">
        <v>1240</v>
      </c>
      <c r="D186" s="46"/>
    </row>
    <row r="187" spans="1:4" x14ac:dyDescent="0.3">
      <c r="A187" s="11"/>
      <c r="B187" s="3" t="s">
        <v>688</v>
      </c>
      <c r="C187" s="4">
        <v>1245</v>
      </c>
      <c r="D187" s="46"/>
    </row>
    <row r="188" spans="1:4" x14ac:dyDescent="0.3">
      <c r="A188" s="11" t="s">
        <v>23</v>
      </c>
      <c r="B188" s="3" t="s">
        <v>690</v>
      </c>
      <c r="C188" s="4"/>
      <c r="D188" s="46"/>
    </row>
    <row r="189" spans="1:4" x14ac:dyDescent="0.3">
      <c r="A189" s="14"/>
      <c r="B189" s="4" t="s">
        <v>134</v>
      </c>
      <c r="C189" s="4">
        <v>1271</v>
      </c>
      <c r="D189" s="46"/>
    </row>
    <row r="190" spans="1:4" x14ac:dyDescent="0.3">
      <c r="A190" s="14"/>
      <c r="B190" s="4" t="s">
        <v>135</v>
      </c>
      <c r="C190" s="4">
        <v>1272</v>
      </c>
      <c r="D190" s="46"/>
    </row>
    <row r="191" spans="1:4" x14ac:dyDescent="0.3">
      <c r="A191" s="14"/>
      <c r="B191" s="3" t="s">
        <v>136</v>
      </c>
      <c r="C191" s="3">
        <v>1275</v>
      </c>
      <c r="D191" s="45">
        <f>D189-D190</f>
        <v>0</v>
      </c>
    </row>
    <row r="192" spans="1:4" x14ac:dyDescent="0.3">
      <c r="A192" s="14"/>
      <c r="B192" s="3" t="s">
        <v>691</v>
      </c>
      <c r="C192" s="4"/>
      <c r="D192" s="46"/>
    </row>
    <row r="193" spans="1:4" x14ac:dyDescent="0.3">
      <c r="A193" s="14"/>
      <c r="B193" s="4" t="s">
        <v>692</v>
      </c>
      <c r="C193" s="4">
        <v>1241</v>
      </c>
      <c r="D193" s="46"/>
    </row>
    <row r="194" spans="1:4" x14ac:dyDescent="0.3">
      <c r="A194" s="14"/>
      <c r="B194" s="4" t="s">
        <v>601</v>
      </c>
      <c r="C194" s="4">
        <v>1314</v>
      </c>
      <c r="D194" s="46"/>
    </row>
    <row r="195" spans="1:4" x14ac:dyDescent="0.3">
      <c r="A195" s="14"/>
      <c r="B195" s="4" t="s">
        <v>693</v>
      </c>
      <c r="C195" s="4">
        <v>1341</v>
      </c>
      <c r="D195" s="46"/>
    </row>
    <row r="196" spans="1:4" x14ac:dyDescent="0.3">
      <c r="A196" s="14"/>
      <c r="B196" s="4" t="s">
        <v>694</v>
      </c>
      <c r="C196" s="4">
        <v>1301</v>
      </c>
      <c r="D196" s="46"/>
    </row>
    <row r="197" spans="1:4" x14ac:dyDescent="0.3">
      <c r="A197" s="14"/>
      <c r="B197" s="4" t="s">
        <v>695</v>
      </c>
      <c r="C197" s="4">
        <v>1302</v>
      </c>
      <c r="D197" s="46"/>
    </row>
    <row r="198" spans="1:4" x14ac:dyDescent="0.3">
      <c r="A198" s="14"/>
      <c r="B198" s="4" t="s">
        <v>160</v>
      </c>
      <c r="C198" s="4">
        <v>1303</v>
      </c>
      <c r="D198" s="46"/>
    </row>
    <row r="199" spans="1:4" x14ac:dyDescent="0.3">
      <c r="A199" s="14"/>
      <c r="B199" s="4" t="s">
        <v>48</v>
      </c>
      <c r="C199" s="4">
        <v>1304</v>
      </c>
      <c r="D199" s="46"/>
    </row>
    <row r="200" spans="1:4" x14ac:dyDescent="0.3">
      <c r="A200" s="14"/>
      <c r="B200" s="4" t="s">
        <v>135</v>
      </c>
      <c r="C200" s="4">
        <v>1305</v>
      </c>
      <c r="D200" s="46"/>
    </row>
    <row r="201" spans="1:4" x14ac:dyDescent="0.3">
      <c r="A201" s="14"/>
      <c r="B201" s="3" t="s">
        <v>137</v>
      </c>
      <c r="C201" s="3">
        <v>1310</v>
      </c>
      <c r="D201" s="45">
        <f>SUM(D193:D199)-D200</f>
        <v>0</v>
      </c>
    </row>
    <row r="202" spans="1:4" x14ac:dyDescent="0.3">
      <c r="A202" s="14"/>
      <c r="B202" s="3" t="s">
        <v>138</v>
      </c>
      <c r="C202" s="4"/>
      <c r="D202" s="46"/>
    </row>
    <row r="203" spans="1:4" x14ac:dyDescent="0.3">
      <c r="A203" s="14"/>
      <c r="B203" s="4" t="s">
        <v>139</v>
      </c>
      <c r="C203" s="4">
        <v>1324</v>
      </c>
      <c r="D203" s="46"/>
    </row>
    <row r="204" spans="1:4" x14ac:dyDescent="0.3">
      <c r="A204" s="14"/>
      <c r="B204" s="4" t="s">
        <v>140</v>
      </c>
      <c r="C204" s="4">
        <v>1325</v>
      </c>
      <c r="D204" s="46"/>
    </row>
    <row r="205" spans="1:4" x14ac:dyDescent="0.3">
      <c r="A205" s="14"/>
      <c r="B205" s="4" t="s">
        <v>141</v>
      </c>
      <c r="C205" s="4">
        <v>1321</v>
      </c>
      <c r="D205" s="46"/>
    </row>
    <row r="206" spans="1:4" x14ac:dyDescent="0.3">
      <c r="A206" s="14"/>
      <c r="B206" s="4" t="s">
        <v>142</v>
      </c>
      <c r="C206" s="4">
        <v>1322</v>
      </c>
      <c r="D206" s="46"/>
    </row>
    <row r="207" spans="1:4" x14ac:dyDescent="0.3">
      <c r="A207" s="14"/>
      <c r="B207" s="4" t="s">
        <v>48</v>
      </c>
      <c r="C207" s="4">
        <v>1323</v>
      </c>
      <c r="D207" s="46"/>
    </row>
    <row r="208" spans="1:4" x14ac:dyDescent="0.3">
      <c r="A208" s="14"/>
      <c r="B208" s="4" t="s">
        <v>143</v>
      </c>
      <c r="C208" s="4">
        <v>1326</v>
      </c>
      <c r="D208" s="46"/>
    </row>
    <row r="209" spans="1:4" x14ac:dyDescent="0.3">
      <c r="A209" s="11"/>
      <c r="B209" s="3" t="s">
        <v>144</v>
      </c>
      <c r="C209" s="3">
        <v>1327</v>
      </c>
      <c r="D209" s="45">
        <f>SUM(D203:D207)-D208</f>
        <v>0</v>
      </c>
    </row>
    <row r="210" spans="1:4" x14ac:dyDescent="0.3">
      <c r="A210" s="11"/>
      <c r="B210" s="3" t="s">
        <v>145</v>
      </c>
      <c r="C210" s="3">
        <v>1250</v>
      </c>
      <c r="D210" s="45">
        <f>D209+D201+D191</f>
        <v>0</v>
      </c>
    </row>
    <row r="211" spans="1:4" x14ac:dyDescent="0.3">
      <c r="A211" s="11" t="s">
        <v>676</v>
      </c>
      <c r="B211" s="3" t="s">
        <v>147</v>
      </c>
      <c r="C211" s="4">
        <v>1281</v>
      </c>
      <c r="D211" s="46"/>
    </row>
    <row r="212" spans="1:4" x14ac:dyDescent="0.3">
      <c r="A212" s="11" t="s">
        <v>73</v>
      </c>
      <c r="B212" s="3" t="s">
        <v>148</v>
      </c>
      <c r="C212" s="4"/>
      <c r="D212" s="46"/>
    </row>
    <row r="213" spans="1:4" x14ac:dyDescent="0.3">
      <c r="A213" s="14"/>
      <c r="B213" s="4" t="s">
        <v>696</v>
      </c>
      <c r="C213" s="4"/>
      <c r="D213" s="46"/>
    </row>
    <row r="214" spans="1:4" x14ac:dyDescent="0.3">
      <c r="A214" s="14"/>
      <c r="B214" s="4" t="s">
        <v>697</v>
      </c>
      <c r="C214" s="4">
        <v>1242</v>
      </c>
      <c r="D214" s="46"/>
    </row>
    <row r="215" spans="1:4" x14ac:dyDescent="0.3">
      <c r="A215" s="14"/>
      <c r="B215" s="4" t="s">
        <v>698</v>
      </c>
      <c r="C215" s="4">
        <v>1311</v>
      </c>
      <c r="D215" s="46"/>
    </row>
    <row r="216" spans="1:4" x14ac:dyDescent="0.3">
      <c r="A216" s="14"/>
      <c r="B216" s="4" t="s">
        <v>601</v>
      </c>
      <c r="C216" s="4">
        <v>1315</v>
      </c>
      <c r="D216" s="46"/>
    </row>
    <row r="217" spans="1:4" x14ac:dyDescent="0.3">
      <c r="A217" s="14"/>
      <c r="B217" s="4" t="s">
        <v>693</v>
      </c>
      <c r="C217" s="4">
        <v>1342</v>
      </c>
      <c r="D217" s="46"/>
    </row>
    <row r="218" spans="1:4" x14ac:dyDescent="0.3">
      <c r="A218" s="14"/>
      <c r="B218" s="4" t="s">
        <v>48</v>
      </c>
      <c r="C218" s="4">
        <v>1312</v>
      </c>
      <c r="D218" s="46"/>
    </row>
    <row r="219" spans="1:4" x14ac:dyDescent="0.3">
      <c r="A219" s="14"/>
      <c r="B219" s="3" t="s">
        <v>699</v>
      </c>
      <c r="C219" s="4">
        <v>1343</v>
      </c>
      <c r="D219" s="46"/>
    </row>
    <row r="220" spans="1:4" x14ac:dyDescent="0.3">
      <c r="A220" s="14"/>
      <c r="B220" s="4" t="s">
        <v>149</v>
      </c>
      <c r="C220" s="4">
        <v>1313</v>
      </c>
      <c r="D220" s="46"/>
    </row>
    <row r="221" spans="1:4" x14ac:dyDescent="0.3">
      <c r="A221" s="14"/>
      <c r="B221" s="3" t="s">
        <v>672</v>
      </c>
      <c r="C221" s="3">
        <v>1319</v>
      </c>
      <c r="D221" s="45">
        <f>SUM(D214:D219)-D220</f>
        <v>0</v>
      </c>
    </row>
    <row r="222" spans="1:4" x14ac:dyDescent="0.3">
      <c r="A222" s="14"/>
      <c r="B222" s="3" t="s">
        <v>700</v>
      </c>
      <c r="C222" s="4">
        <v>1316</v>
      </c>
      <c r="D222" s="46"/>
    </row>
    <row r="223" spans="1:4" x14ac:dyDescent="0.3">
      <c r="A223" s="14"/>
      <c r="B223" s="3" t="s">
        <v>701</v>
      </c>
      <c r="C223" s="4">
        <v>1317</v>
      </c>
      <c r="D223" s="46"/>
    </row>
    <row r="224" spans="1:4" x14ac:dyDescent="0.3">
      <c r="A224" s="14"/>
      <c r="B224" s="3" t="s">
        <v>702</v>
      </c>
      <c r="C224" s="4"/>
      <c r="D224" s="46"/>
    </row>
    <row r="225" spans="1:4" x14ac:dyDescent="0.3">
      <c r="A225" s="14"/>
      <c r="B225" s="4" t="s">
        <v>697</v>
      </c>
      <c r="C225" s="4">
        <v>1381</v>
      </c>
      <c r="D225" s="46"/>
    </row>
    <row r="226" spans="1:4" x14ac:dyDescent="0.3">
      <c r="A226" s="14"/>
      <c r="B226" s="4" t="s">
        <v>698</v>
      </c>
      <c r="C226" s="4">
        <v>1382</v>
      </c>
      <c r="D226" s="46"/>
    </row>
    <row r="227" spans="1:4" x14ac:dyDescent="0.3">
      <c r="A227" s="14"/>
      <c r="B227" s="4" t="s">
        <v>601</v>
      </c>
      <c r="C227" s="4">
        <v>1383</v>
      </c>
      <c r="D227" s="46"/>
    </row>
    <row r="228" spans="1:4" x14ac:dyDescent="0.3">
      <c r="A228" s="14"/>
      <c r="B228" s="4" t="s">
        <v>693</v>
      </c>
      <c r="C228" s="4">
        <v>1384</v>
      </c>
      <c r="D228" s="46"/>
    </row>
    <row r="229" spans="1:4" x14ac:dyDescent="0.3">
      <c r="A229" s="14"/>
      <c r="B229" s="4" t="s">
        <v>48</v>
      </c>
      <c r="C229" s="4">
        <v>1385</v>
      </c>
      <c r="D229" s="46"/>
    </row>
    <row r="230" spans="1:4" x14ac:dyDescent="0.3">
      <c r="A230" s="14"/>
      <c r="B230" s="4" t="s">
        <v>703</v>
      </c>
      <c r="C230" s="4">
        <v>1386</v>
      </c>
      <c r="D230" s="46"/>
    </row>
    <row r="231" spans="1:4" x14ac:dyDescent="0.3">
      <c r="A231" s="14"/>
      <c r="B231" s="3" t="s">
        <v>675</v>
      </c>
      <c r="C231" s="3">
        <v>1320</v>
      </c>
      <c r="D231" s="45">
        <f>D221+D222+D223+SUM(D225:D230)</f>
        <v>0</v>
      </c>
    </row>
    <row r="232" spans="1:4" x14ac:dyDescent="0.3">
      <c r="A232" s="11" t="s">
        <v>150</v>
      </c>
      <c r="B232" s="3" t="s">
        <v>151</v>
      </c>
      <c r="C232" s="4"/>
      <c r="D232" s="46"/>
    </row>
    <row r="233" spans="1:4" x14ac:dyDescent="0.3">
      <c r="A233" s="14"/>
      <c r="B233" s="4" t="s">
        <v>152</v>
      </c>
      <c r="C233" s="4">
        <v>1328</v>
      </c>
      <c r="D233" s="46"/>
    </row>
    <row r="234" spans="1:4" x14ac:dyDescent="0.3">
      <c r="A234" s="14"/>
      <c r="B234" s="4" t="s">
        <v>153</v>
      </c>
      <c r="C234" s="4">
        <v>1329</v>
      </c>
      <c r="D234" s="46"/>
    </row>
    <row r="235" spans="1:4" x14ac:dyDescent="0.3">
      <c r="A235" s="14"/>
      <c r="B235" s="4" t="s">
        <v>154</v>
      </c>
      <c r="C235" s="4">
        <v>1605</v>
      </c>
      <c r="D235" s="46"/>
    </row>
    <row r="236" spans="1:4" x14ac:dyDescent="0.3">
      <c r="A236" s="14"/>
      <c r="B236" s="3" t="s">
        <v>155</v>
      </c>
      <c r="C236" s="3">
        <v>1330</v>
      </c>
      <c r="D236" s="45">
        <f>D233+D234+D235</f>
        <v>0</v>
      </c>
    </row>
    <row r="237" spans="1:4" x14ac:dyDescent="0.3">
      <c r="A237" s="14"/>
      <c r="B237" s="3" t="s">
        <v>156</v>
      </c>
      <c r="C237" s="3">
        <v>1230</v>
      </c>
      <c r="D237" s="45">
        <f>D236+D231+D211+D210+D187+D186+D185</f>
        <v>0</v>
      </c>
    </row>
    <row r="238" spans="1:4" x14ac:dyDescent="0.3">
      <c r="A238" s="14">
        <v>2</v>
      </c>
      <c r="B238" s="3" t="s">
        <v>157</v>
      </c>
      <c r="C238" s="4"/>
      <c r="D238" s="46"/>
    </row>
    <row r="239" spans="1:4" x14ac:dyDescent="0.3">
      <c r="A239" s="11" t="s">
        <v>6</v>
      </c>
      <c r="B239" s="3" t="s">
        <v>158</v>
      </c>
      <c r="C239" s="4"/>
      <c r="D239" s="46"/>
    </row>
    <row r="240" spans="1:4" x14ac:dyDescent="0.3">
      <c r="A240" s="14"/>
      <c r="B240" s="3" t="s">
        <v>704</v>
      </c>
      <c r="C240" s="4"/>
      <c r="D240" s="46"/>
    </row>
    <row r="241" spans="1:4" x14ac:dyDescent="0.3">
      <c r="A241" s="14"/>
      <c r="B241" s="4" t="s">
        <v>705</v>
      </c>
      <c r="C241" s="4">
        <v>1511</v>
      </c>
      <c r="D241" s="46"/>
    </row>
    <row r="242" spans="1:4" x14ac:dyDescent="0.3">
      <c r="A242" s="14"/>
      <c r="B242" s="4" t="s">
        <v>601</v>
      </c>
      <c r="C242" s="4">
        <v>1509</v>
      </c>
      <c r="D242" s="46"/>
    </row>
    <row r="243" spans="1:4" x14ac:dyDescent="0.3">
      <c r="A243" s="14"/>
      <c r="B243" s="4" t="s">
        <v>693</v>
      </c>
      <c r="C243" s="4">
        <v>1508</v>
      </c>
      <c r="D243" s="46"/>
    </row>
    <row r="244" spans="1:4" x14ac:dyDescent="0.3">
      <c r="A244" s="14"/>
      <c r="B244" s="4" t="s">
        <v>694</v>
      </c>
      <c r="C244" s="4">
        <v>1512</v>
      </c>
      <c r="D244" s="46"/>
    </row>
    <row r="245" spans="1:4" x14ac:dyDescent="0.3">
      <c r="A245" s="14"/>
      <c r="B245" s="4" t="s">
        <v>159</v>
      </c>
      <c r="C245" s="4">
        <v>1513</v>
      </c>
      <c r="D245" s="46"/>
    </row>
    <row r="246" spans="1:4" x14ac:dyDescent="0.3">
      <c r="A246" s="14"/>
      <c r="B246" s="4" t="s">
        <v>160</v>
      </c>
      <c r="C246" s="4">
        <v>1514</v>
      </c>
      <c r="D246" s="46"/>
    </row>
    <row r="247" spans="1:4" x14ac:dyDescent="0.3">
      <c r="A247" s="14"/>
      <c r="B247" s="4" t="s">
        <v>48</v>
      </c>
      <c r="C247" s="4">
        <v>1515</v>
      </c>
      <c r="D247" s="46"/>
    </row>
    <row r="248" spans="1:4" x14ac:dyDescent="0.3">
      <c r="A248" s="14"/>
      <c r="B248" s="4" t="s">
        <v>149</v>
      </c>
      <c r="C248" s="4">
        <v>1516</v>
      </c>
      <c r="D248" s="46"/>
    </row>
    <row r="249" spans="1:4" x14ac:dyDescent="0.3">
      <c r="A249" s="14"/>
      <c r="B249" s="3" t="s">
        <v>161</v>
      </c>
      <c r="C249" s="3">
        <v>1520</v>
      </c>
      <c r="D249" s="45">
        <f>SUM(D241:D247)-D248</f>
        <v>0</v>
      </c>
    </row>
    <row r="250" spans="1:4" x14ac:dyDescent="0.3">
      <c r="A250" s="14"/>
      <c r="B250" s="3" t="s">
        <v>706</v>
      </c>
      <c r="C250" s="4"/>
      <c r="D250" s="46"/>
    </row>
    <row r="251" spans="1:4" x14ac:dyDescent="0.3">
      <c r="A251" s="14"/>
      <c r="B251" s="4" t="s">
        <v>139</v>
      </c>
      <c r="C251" s="4">
        <v>1521</v>
      </c>
      <c r="D251" s="46"/>
    </row>
    <row r="252" spans="1:4" x14ac:dyDescent="0.3">
      <c r="A252" s="14"/>
      <c r="B252" s="4" t="s">
        <v>140</v>
      </c>
      <c r="C252" s="4">
        <v>1522</v>
      </c>
      <c r="D252" s="46"/>
    </row>
    <row r="253" spans="1:4" x14ac:dyDescent="0.3">
      <c r="A253" s="14"/>
      <c r="B253" s="4" t="s">
        <v>141</v>
      </c>
      <c r="C253" s="4">
        <v>1523</v>
      </c>
      <c r="D253" s="46"/>
    </row>
    <row r="254" spans="1:4" x14ac:dyDescent="0.3">
      <c r="A254" s="14"/>
      <c r="B254" s="4" t="s">
        <v>142</v>
      </c>
      <c r="C254" s="4">
        <v>1524</v>
      </c>
      <c r="D254" s="46"/>
    </row>
    <row r="255" spans="1:4" x14ac:dyDescent="0.3">
      <c r="A255" s="14"/>
      <c r="B255" s="4" t="s">
        <v>48</v>
      </c>
      <c r="C255" s="4">
        <v>1525</v>
      </c>
      <c r="D255" s="46"/>
    </row>
    <row r="256" spans="1:4" x14ac:dyDescent="0.3">
      <c r="A256" s="14"/>
      <c r="B256" s="4" t="s">
        <v>143</v>
      </c>
      <c r="C256" s="4">
        <v>1526</v>
      </c>
      <c r="D256" s="46"/>
    </row>
    <row r="257" spans="1:4" x14ac:dyDescent="0.3">
      <c r="A257" s="14"/>
      <c r="B257" s="3" t="s">
        <v>162</v>
      </c>
      <c r="C257" s="3">
        <v>1530</v>
      </c>
      <c r="D257" s="45">
        <f>SUM(D251:D255)-D256</f>
        <v>0</v>
      </c>
    </row>
    <row r="258" spans="1:4" x14ac:dyDescent="0.3">
      <c r="A258" s="14"/>
      <c r="B258" s="3" t="s">
        <v>163</v>
      </c>
      <c r="C258" s="3">
        <v>1540</v>
      </c>
      <c r="D258" s="45">
        <f>D249+D257</f>
        <v>0</v>
      </c>
    </row>
    <row r="259" spans="1:4" x14ac:dyDescent="0.3">
      <c r="A259" s="11" t="s">
        <v>23</v>
      </c>
      <c r="B259" s="3" t="s">
        <v>164</v>
      </c>
      <c r="C259" s="4"/>
      <c r="D259" s="46"/>
    </row>
    <row r="260" spans="1:4" x14ac:dyDescent="0.3">
      <c r="A260" s="14"/>
      <c r="B260" s="4" t="s">
        <v>165</v>
      </c>
      <c r="C260" s="4">
        <v>1531</v>
      </c>
      <c r="D260" s="46"/>
    </row>
    <row r="261" spans="1:4" x14ac:dyDescent="0.3">
      <c r="A261" s="14"/>
      <c r="B261" s="4" t="s">
        <v>166</v>
      </c>
      <c r="C261" s="4">
        <v>1532</v>
      </c>
      <c r="D261" s="46"/>
    </row>
    <row r="262" spans="1:4" x14ac:dyDescent="0.3">
      <c r="A262" s="14" t="s">
        <v>167</v>
      </c>
      <c r="B262" s="4" t="s">
        <v>168</v>
      </c>
      <c r="C262" s="4">
        <v>1533</v>
      </c>
      <c r="D262" s="46"/>
    </row>
    <row r="263" spans="1:4" x14ac:dyDescent="0.3">
      <c r="A263" s="14"/>
      <c r="B263" s="4" t="s">
        <v>169</v>
      </c>
      <c r="C263" s="4">
        <v>1534</v>
      </c>
      <c r="D263" s="46"/>
    </row>
    <row r="264" spans="1:4" x14ac:dyDescent="0.3">
      <c r="A264" s="14"/>
      <c r="B264" s="4" t="s">
        <v>170</v>
      </c>
      <c r="C264" s="4">
        <v>1535</v>
      </c>
      <c r="D264" s="46"/>
    </row>
    <row r="265" spans="1:4" x14ac:dyDescent="0.3">
      <c r="A265" s="14"/>
      <c r="B265" s="4" t="s">
        <v>171</v>
      </c>
      <c r="C265" s="4">
        <v>1536</v>
      </c>
      <c r="D265" s="46"/>
    </row>
    <row r="266" spans="1:4" x14ac:dyDescent="0.3">
      <c r="A266" s="11"/>
      <c r="B266" s="3" t="s">
        <v>172</v>
      </c>
      <c r="C266" s="3">
        <v>1550</v>
      </c>
      <c r="D266" s="45">
        <f>SUM(D260:D265)</f>
        <v>0</v>
      </c>
    </row>
    <row r="267" spans="1:4" x14ac:dyDescent="0.3">
      <c r="A267" s="11" t="s">
        <v>43</v>
      </c>
      <c r="B267" s="3" t="s">
        <v>173</v>
      </c>
      <c r="C267" s="4"/>
      <c r="D267" s="46"/>
    </row>
    <row r="268" spans="1:4" ht="33" x14ac:dyDescent="0.3">
      <c r="A268" s="14"/>
      <c r="B268" s="4" t="s">
        <v>174</v>
      </c>
      <c r="C268" s="4">
        <v>1541</v>
      </c>
      <c r="D268" s="46"/>
    </row>
    <row r="269" spans="1:4" x14ac:dyDescent="0.3">
      <c r="A269" s="14"/>
      <c r="B269" s="4" t="s">
        <v>175</v>
      </c>
      <c r="C269" s="4">
        <v>1542</v>
      </c>
      <c r="D269" s="46"/>
    </row>
    <row r="270" spans="1:4" x14ac:dyDescent="0.3">
      <c r="A270" s="11"/>
      <c r="B270" s="3" t="s">
        <v>176</v>
      </c>
      <c r="C270" s="3">
        <v>1545</v>
      </c>
      <c r="D270" s="45">
        <f>D268+D269</f>
        <v>0</v>
      </c>
    </row>
    <row r="271" spans="1:4" x14ac:dyDescent="0.3">
      <c r="A271" s="11" t="s">
        <v>73</v>
      </c>
      <c r="B271" s="3" t="s">
        <v>177</v>
      </c>
      <c r="C271" s="4"/>
      <c r="D271" s="46"/>
    </row>
    <row r="272" spans="1:4" x14ac:dyDescent="0.3">
      <c r="A272" s="14"/>
      <c r="B272" s="4" t="s">
        <v>178</v>
      </c>
      <c r="C272" s="4">
        <v>1546</v>
      </c>
      <c r="D272" s="46"/>
    </row>
    <row r="273" spans="1:4" x14ac:dyDescent="0.3">
      <c r="A273" s="14"/>
      <c r="B273" s="4" t="s">
        <v>179</v>
      </c>
      <c r="C273" s="4">
        <v>1547</v>
      </c>
      <c r="D273" s="46"/>
    </row>
    <row r="274" spans="1:4" x14ac:dyDescent="0.3">
      <c r="A274" s="11"/>
      <c r="B274" s="3" t="s">
        <v>180</v>
      </c>
      <c r="C274" s="3">
        <v>1560</v>
      </c>
      <c r="D274" s="45">
        <f>D272+D273</f>
        <v>0</v>
      </c>
    </row>
    <row r="275" spans="1:4" x14ac:dyDescent="0.3">
      <c r="A275" s="11" t="s">
        <v>150</v>
      </c>
      <c r="B275" s="3" t="s">
        <v>181</v>
      </c>
      <c r="C275" s="4"/>
      <c r="D275" s="46"/>
    </row>
    <row r="276" spans="1:4" x14ac:dyDescent="0.3">
      <c r="A276" s="11"/>
      <c r="B276" s="3" t="s">
        <v>707</v>
      </c>
      <c r="C276" s="4"/>
      <c r="D276" s="46"/>
    </row>
    <row r="277" spans="1:4" x14ac:dyDescent="0.3">
      <c r="A277" s="14"/>
      <c r="B277" s="4" t="s">
        <v>708</v>
      </c>
      <c r="C277" s="4">
        <v>1601</v>
      </c>
      <c r="D277" s="46"/>
    </row>
    <row r="278" spans="1:4" x14ac:dyDescent="0.3">
      <c r="A278" s="14"/>
      <c r="B278" s="4" t="s">
        <v>692</v>
      </c>
      <c r="C278" s="4">
        <v>1602</v>
      </c>
      <c r="D278" s="46"/>
    </row>
    <row r="279" spans="1:4" x14ac:dyDescent="0.3">
      <c r="A279" s="14"/>
      <c r="B279" s="4" t="s">
        <v>601</v>
      </c>
      <c r="C279" s="4">
        <v>1606</v>
      </c>
      <c r="D279" s="46"/>
    </row>
    <row r="280" spans="1:4" x14ac:dyDescent="0.3">
      <c r="A280" s="14"/>
      <c r="B280" s="4" t="s">
        <v>693</v>
      </c>
      <c r="C280" s="4">
        <v>1611</v>
      </c>
      <c r="D280" s="46"/>
    </row>
    <row r="281" spans="1:4" x14ac:dyDescent="0.3">
      <c r="A281" s="14"/>
      <c r="B281" s="4" t="s">
        <v>709</v>
      </c>
      <c r="C281" s="4">
        <v>1603</v>
      </c>
      <c r="D281" s="46"/>
    </row>
    <row r="282" spans="1:4" x14ac:dyDescent="0.3">
      <c r="A282" s="14"/>
      <c r="B282" s="4" t="s">
        <v>710</v>
      </c>
      <c r="C282" s="4">
        <v>1607</v>
      </c>
      <c r="D282" s="46"/>
    </row>
    <row r="283" spans="1:4" x14ac:dyDescent="0.3">
      <c r="A283" s="14"/>
      <c r="B283" s="4" t="s">
        <v>143</v>
      </c>
      <c r="C283" s="4">
        <v>1604</v>
      </c>
      <c r="D283" s="46"/>
    </row>
    <row r="284" spans="1:4" x14ac:dyDescent="0.3">
      <c r="A284" s="14"/>
      <c r="B284" s="3" t="s">
        <v>671</v>
      </c>
      <c r="C284" s="3">
        <v>1608</v>
      </c>
      <c r="D284" s="45">
        <f>SUM(D277:D282)-D283</f>
        <v>0</v>
      </c>
    </row>
    <row r="285" spans="1:4" x14ac:dyDescent="0.3">
      <c r="A285" s="14"/>
      <c r="B285" s="4" t="s">
        <v>711</v>
      </c>
      <c r="C285" s="4">
        <v>1306</v>
      </c>
      <c r="D285" s="46"/>
    </row>
    <row r="286" spans="1:4" x14ac:dyDescent="0.3">
      <c r="A286" s="14"/>
      <c r="B286" s="3" t="s">
        <v>712</v>
      </c>
      <c r="C286" s="4"/>
      <c r="D286" s="46"/>
    </row>
    <row r="287" spans="1:4" x14ac:dyDescent="0.3">
      <c r="A287" s="14"/>
      <c r="B287" s="4" t="s">
        <v>697</v>
      </c>
      <c r="C287" s="4">
        <v>1392</v>
      </c>
      <c r="D287" s="46"/>
    </row>
    <row r="288" spans="1:4" x14ac:dyDescent="0.3">
      <c r="A288" s="14"/>
      <c r="B288" s="4" t="s">
        <v>698</v>
      </c>
      <c r="C288" s="4">
        <v>1393</v>
      </c>
      <c r="D288" s="46"/>
    </row>
    <row r="289" spans="1:4" x14ac:dyDescent="0.3">
      <c r="A289" s="14"/>
      <c r="B289" s="4" t="s">
        <v>601</v>
      </c>
      <c r="C289" s="4">
        <v>1394</v>
      </c>
      <c r="D289" s="46"/>
    </row>
    <row r="290" spans="1:4" x14ac:dyDescent="0.3">
      <c r="A290" s="14"/>
      <c r="B290" s="4" t="s">
        <v>693</v>
      </c>
      <c r="C290" s="4">
        <v>1395</v>
      </c>
      <c r="D290" s="46"/>
    </row>
    <row r="291" spans="1:4" x14ac:dyDescent="0.3">
      <c r="A291" s="14"/>
      <c r="B291" s="4" t="s">
        <v>48</v>
      </c>
      <c r="C291" s="4">
        <v>1396</v>
      </c>
      <c r="D291" s="46"/>
    </row>
    <row r="292" spans="1:4" x14ac:dyDescent="0.3">
      <c r="A292" s="14"/>
      <c r="B292" s="3" t="s">
        <v>713</v>
      </c>
      <c r="C292" s="4">
        <v>1397</v>
      </c>
      <c r="D292" s="46"/>
    </row>
    <row r="293" spans="1:4" x14ac:dyDescent="0.3">
      <c r="A293" s="14"/>
      <c r="B293" s="3" t="s">
        <v>674</v>
      </c>
      <c r="C293" s="3">
        <v>1620</v>
      </c>
      <c r="D293" s="45">
        <f>D284+D285+SUM(D287:D292)</f>
        <v>0</v>
      </c>
    </row>
    <row r="294" spans="1:4" x14ac:dyDescent="0.3">
      <c r="A294" s="14" t="s">
        <v>182</v>
      </c>
      <c r="B294" s="4" t="s">
        <v>183</v>
      </c>
      <c r="C294" s="4">
        <v>1308</v>
      </c>
      <c r="D294" s="46"/>
    </row>
    <row r="295" spans="1:4" x14ac:dyDescent="0.3">
      <c r="A295" s="14"/>
      <c r="B295" s="3" t="s">
        <v>540</v>
      </c>
      <c r="C295" s="4">
        <v>1309</v>
      </c>
      <c r="D295" s="45">
        <f>D294+D293+D274+D270+D266+D258</f>
        <v>0</v>
      </c>
    </row>
    <row r="296" spans="1:4" x14ac:dyDescent="0.3">
      <c r="A296" s="92"/>
      <c r="B296" s="96" t="s">
        <v>937</v>
      </c>
      <c r="C296" s="93">
        <v>1293</v>
      </c>
      <c r="D296" s="98"/>
    </row>
    <row r="297" spans="1:4" x14ac:dyDescent="0.3">
      <c r="A297" s="14"/>
      <c r="B297" s="3" t="s">
        <v>1003</v>
      </c>
      <c r="C297" s="3">
        <v>1300</v>
      </c>
      <c r="D297" s="45">
        <f>D295+D237+D296</f>
        <v>0</v>
      </c>
    </row>
    <row r="298" spans="1:4" x14ac:dyDescent="0.3">
      <c r="A298" s="16" t="s">
        <v>184</v>
      </c>
    </row>
    <row r="299" spans="1:4" x14ac:dyDescent="0.3">
      <c r="A299" s="17"/>
    </row>
    <row r="300" spans="1:4" x14ac:dyDescent="0.3">
      <c r="A300" s="17"/>
    </row>
    <row r="301" spans="1:4" ht="20.25" x14ac:dyDescent="0.3">
      <c r="A301" s="200" t="s">
        <v>773</v>
      </c>
      <c r="B301" s="200"/>
      <c r="C301" s="200"/>
      <c r="D301" s="200"/>
    </row>
    <row r="302" spans="1:4" x14ac:dyDescent="0.3">
      <c r="A302" s="14">
        <v>1</v>
      </c>
      <c r="B302" s="3" t="s">
        <v>185</v>
      </c>
      <c r="C302" s="4"/>
      <c r="D302" s="46"/>
    </row>
    <row r="303" spans="1:4" x14ac:dyDescent="0.3">
      <c r="A303" s="14"/>
      <c r="B303" s="4" t="s">
        <v>186</v>
      </c>
      <c r="C303" s="4">
        <v>1401</v>
      </c>
      <c r="D303" s="46"/>
    </row>
    <row r="304" spans="1:4" x14ac:dyDescent="0.3">
      <c r="A304" s="14"/>
      <c r="B304" s="4" t="s">
        <v>187</v>
      </c>
      <c r="C304" s="4">
        <v>1404</v>
      </c>
      <c r="D304" s="46"/>
    </row>
    <row r="305" spans="1:4" ht="33" x14ac:dyDescent="0.3">
      <c r="A305" s="14"/>
      <c r="B305" s="4" t="s">
        <v>188</v>
      </c>
      <c r="C305" s="4">
        <v>1417</v>
      </c>
      <c r="D305" s="46"/>
    </row>
    <row r="306" spans="1:4" x14ac:dyDescent="0.3">
      <c r="A306" s="14"/>
      <c r="B306" s="3" t="s">
        <v>189</v>
      </c>
      <c r="C306" s="3">
        <v>1410</v>
      </c>
      <c r="D306" s="45">
        <f>SUM(D303:D305)</f>
        <v>0</v>
      </c>
    </row>
    <row r="307" spans="1:4" x14ac:dyDescent="0.3">
      <c r="A307" s="14"/>
      <c r="B307" s="4" t="s">
        <v>190</v>
      </c>
      <c r="C307" s="4">
        <v>1411</v>
      </c>
      <c r="D307" s="46"/>
    </row>
    <row r="308" spans="1:4" x14ac:dyDescent="0.3">
      <c r="A308" s="14"/>
      <c r="B308" s="3" t="s">
        <v>191</v>
      </c>
      <c r="C308" s="3">
        <v>1403</v>
      </c>
      <c r="D308" s="45">
        <f>D306-D307</f>
        <v>0</v>
      </c>
    </row>
    <row r="309" spans="1:4" x14ac:dyDescent="0.3">
      <c r="A309" s="14"/>
      <c r="B309" s="4" t="s">
        <v>192</v>
      </c>
      <c r="C309" s="4">
        <v>1402</v>
      </c>
      <c r="D309" s="46"/>
    </row>
    <row r="310" spans="1:4" x14ac:dyDescent="0.3">
      <c r="A310" s="14"/>
      <c r="B310" s="3" t="s">
        <v>193</v>
      </c>
      <c r="C310" s="3">
        <v>1405</v>
      </c>
      <c r="D310" s="45">
        <f>D308+D309</f>
        <v>0</v>
      </c>
    </row>
    <row r="311" spans="1:4" x14ac:dyDescent="0.3">
      <c r="A311" s="14">
        <v>2</v>
      </c>
      <c r="B311" s="3" t="s">
        <v>194</v>
      </c>
      <c r="C311" s="4"/>
      <c r="D311" s="46"/>
    </row>
    <row r="312" spans="1:4" x14ac:dyDescent="0.3">
      <c r="A312" s="14"/>
      <c r="B312" s="4" t="s">
        <v>195</v>
      </c>
      <c r="C312" s="4">
        <v>1407</v>
      </c>
      <c r="D312" s="46"/>
    </row>
    <row r="313" spans="1:4" x14ac:dyDescent="0.3">
      <c r="A313" s="14"/>
      <c r="B313" s="4" t="s">
        <v>196</v>
      </c>
      <c r="C313" s="4">
        <v>1406</v>
      </c>
      <c r="D313" s="46"/>
    </row>
    <row r="314" spans="1:4" x14ac:dyDescent="0.3">
      <c r="A314" s="14"/>
      <c r="B314" s="4" t="s">
        <v>197</v>
      </c>
      <c r="C314" s="4">
        <v>1419</v>
      </c>
      <c r="D314" s="46"/>
    </row>
    <row r="315" spans="1:4" x14ac:dyDescent="0.3">
      <c r="A315" s="14"/>
      <c r="B315" s="4" t="s">
        <v>198</v>
      </c>
      <c r="C315" s="4">
        <v>1408</v>
      </c>
      <c r="D315" s="46"/>
    </row>
    <row r="316" spans="1:4" x14ac:dyDescent="0.3">
      <c r="A316" s="14"/>
      <c r="B316" s="4" t="s">
        <v>199</v>
      </c>
      <c r="C316" s="4">
        <v>1412</v>
      </c>
      <c r="D316" s="46"/>
    </row>
    <row r="317" spans="1:4" x14ac:dyDescent="0.3">
      <c r="A317" s="14"/>
      <c r="B317" s="4" t="s">
        <v>200</v>
      </c>
      <c r="C317" s="4">
        <v>1409</v>
      </c>
      <c r="D317" s="46"/>
    </row>
    <row r="318" spans="1:4" ht="49.5" x14ac:dyDescent="0.3">
      <c r="A318" s="14"/>
      <c r="B318" s="4" t="s">
        <v>545</v>
      </c>
      <c r="C318" s="4">
        <v>1415</v>
      </c>
      <c r="D318" s="46"/>
    </row>
    <row r="319" spans="1:4" x14ac:dyDescent="0.3">
      <c r="A319" s="14"/>
      <c r="B319" s="4" t="s">
        <v>201</v>
      </c>
      <c r="C319" s="4">
        <v>1418</v>
      </c>
      <c r="D319" s="46"/>
    </row>
    <row r="320" spans="1:4" x14ac:dyDescent="0.3">
      <c r="A320" s="14"/>
      <c r="B320" s="4" t="s">
        <v>202</v>
      </c>
      <c r="C320" s="4">
        <v>1416</v>
      </c>
      <c r="D320" s="46"/>
    </row>
    <row r="321" spans="1:4" x14ac:dyDescent="0.3">
      <c r="A321" s="14"/>
      <c r="B321" s="4" t="s">
        <v>203</v>
      </c>
      <c r="C321" s="4">
        <v>1414</v>
      </c>
      <c r="D321" s="46"/>
    </row>
    <row r="322" spans="1:4" x14ac:dyDescent="0.3">
      <c r="A322" s="92"/>
      <c r="B322" s="93" t="s">
        <v>939</v>
      </c>
      <c r="C322" s="93">
        <v>1676</v>
      </c>
      <c r="D322" s="99"/>
    </row>
    <row r="323" spans="1:4" ht="33" x14ac:dyDescent="0.3">
      <c r="A323" s="92"/>
      <c r="B323" s="96" t="s">
        <v>1004</v>
      </c>
      <c r="C323" s="96">
        <v>1420</v>
      </c>
      <c r="D323" s="98">
        <f>SUM(D312:D321)</f>
        <v>0</v>
      </c>
    </row>
    <row r="324" spans="1:4" ht="33" x14ac:dyDescent="0.3">
      <c r="A324" s="14">
        <v>3</v>
      </c>
      <c r="B324" s="3" t="s">
        <v>204</v>
      </c>
      <c r="C324" s="3">
        <v>1425</v>
      </c>
      <c r="D324" s="45">
        <f>D310-D323</f>
        <v>0</v>
      </c>
    </row>
    <row r="325" spans="1:4" x14ac:dyDescent="0.3">
      <c r="A325" s="14">
        <v>4</v>
      </c>
      <c r="B325" s="6" t="s">
        <v>205</v>
      </c>
      <c r="C325" s="4">
        <v>1435</v>
      </c>
      <c r="D325" s="46"/>
    </row>
    <row r="326" spans="1:4" x14ac:dyDescent="0.3">
      <c r="A326" s="14">
        <v>5</v>
      </c>
      <c r="B326" s="6" t="s">
        <v>206</v>
      </c>
      <c r="C326" s="4">
        <v>1436</v>
      </c>
      <c r="D326" s="46"/>
    </row>
    <row r="327" spans="1:4" ht="33" x14ac:dyDescent="0.3">
      <c r="A327" s="14">
        <v>6</v>
      </c>
      <c r="B327" s="3" t="s">
        <v>207</v>
      </c>
      <c r="C327" s="3">
        <v>1437</v>
      </c>
      <c r="D327" s="45">
        <f>D324-D325-D326</f>
        <v>0</v>
      </c>
    </row>
    <row r="328" spans="1:4" x14ac:dyDescent="0.3">
      <c r="A328" s="14">
        <v>7</v>
      </c>
      <c r="B328" s="6" t="s">
        <v>208</v>
      </c>
      <c r="C328" s="4"/>
      <c r="D328" s="46"/>
    </row>
    <row r="329" spans="1:4" x14ac:dyDescent="0.3">
      <c r="A329" s="14"/>
      <c r="B329" s="7" t="s">
        <v>209</v>
      </c>
      <c r="C329" s="4">
        <v>1441</v>
      </c>
      <c r="D329" s="46"/>
    </row>
    <row r="330" spans="1:4" x14ac:dyDescent="0.3">
      <c r="A330" s="14"/>
      <c r="B330" s="7" t="s">
        <v>765</v>
      </c>
      <c r="C330" s="4">
        <v>1446</v>
      </c>
      <c r="D330" s="46"/>
    </row>
    <row r="331" spans="1:4" x14ac:dyDescent="0.3">
      <c r="A331" s="14"/>
      <c r="B331" s="7" t="s">
        <v>766</v>
      </c>
      <c r="C331" s="4">
        <v>1442</v>
      </c>
      <c r="D331" s="46"/>
    </row>
    <row r="332" spans="1:4" x14ac:dyDescent="0.3">
      <c r="A332" s="14"/>
      <c r="B332" s="7" t="s">
        <v>767</v>
      </c>
      <c r="C332" s="4">
        <v>1443</v>
      </c>
      <c r="D332" s="46"/>
    </row>
    <row r="333" spans="1:4" x14ac:dyDescent="0.3">
      <c r="A333" s="14"/>
      <c r="B333" s="7" t="s">
        <v>768</v>
      </c>
      <c r="C333" s="4">
        <v>1445</v>
      </c>
      <c r="D333" s="46"/>
    </row>
    <row r="334" spans="1:4" x14ac:dyDescent="0.3">
      <c r="A334" s="14"/>
      <c r="B334" s="4" t="s">
        <v>210</v>
      </c>
      <c r="C334" s="4">
        <v>1447</v>
      </c>
      <c r="D334" s="46"/>
    </row>
    <row r="335" spans="1:4" x14ac:dyDescent="0.3">
      <c r="A335" s="14"/>
      <c r="B335" s="4" t="s">
        <v>211</v>
      </c>
      <c r="C335" s="4">
        <v>1449</v>
      </c>
      <c r="D335" s="46"/>
    </row>
    <row r="336" spans="1:4" x14ac:dyDescent="0.3">
      <c r="A336" s="14"/>
      <c r="B336" s="4" t="s">
        <v>212</v>
      </c>
      <c r="C336" s="4">
        <v>1451</v>
      </c>
      <c r="D336" s="46"/>
    </row>
    <row r="337" spans="1:4" x14ac:dyDescent="0.3">
      <c r="A337" s="14"/>
      <c r="B337" s="7" t="s">
        <v>213</v>
      </c>
      <c r="C337" s="4">
        <v>1444</v>
      </c>
      <c r="D337" s="46"/>
    </row>
    <row r="338" spans="1:4" x14ac:dyDescent="0.3">
      <c r="A338" s="14"/>
      <c r="B338" s="7" t="s">
        <v>214</v>
      </c>
      <c r="C338" s="4">
        <v>1448</v>
      </c>
      <c r="D338" s="46"/>
    </row>
    <row r="339" spans="1:4" x14ac:dyDescent="0.3">
      <c r="A339" s="14"/>
      <c r="B339" s="6" t="s">
        <v>215</v>
      </c>
      <c r="C339" s="3">
        <v>1450</v>
      </c>
      <c r="D339" s="45">
        <f>SUM(D329:D337)-D338</f>
        <v>0</v>
      </c>
    </row>
    <row r="340" spans="1:4" x14ac:dyDescent="0.3">
      <c r="A340" s="14">
        <v>8</v>
      </c>
      <c r="B340" s="6" t="s">
        <v>673</v>
      </c>
      <c r="C340" s="3">
        <v>1455</v>
      </c>
      <c r="D340" s="45">
        <f>D327-D339</f>
        <v>0</v>
      </c>
    </row>
    <row r="341" spans="1:4" x14ac:dyDescent="0.3">
      <c r="A341" s="14">
        <v>9</v>
      </c>
      <c r="B341" s="7" t="s">
        <v>216</v>
      </c>
      <c r="C341" s="4">
        <v>1427</v>
      </c>
      <c r="D341" s="46"/>
    </row>
    <row r="342" spans="1:4" x14ac:dyDescent="0.3">
      <c r="A342" s="14">
        <v>10</v>
      </c>
      <c r="B342" s="6" t="s">
        <v>217</v>
      </c>
      <c r="C342" s="3">
        <v>1467</v>
      </c>
      <c r="D342" s="45">
        <f>D340-D341</f>
        <v>0</v>
      </c>
    </row>
    <row r="343" spans="1:4" x14ac:dyDescent="0.3">
      <c r="A343" s="14">
        <v>11</v>
      </c>
      <c r="B343" s="7" t="s">
        <v>218</v>
      </c>
      <c r="C343" s="4">
        <v>1426</v>
      </c>
      <c r="D343" s="46"/>
    </row>
    <row r="344" spans="1:4" x14ac:dyDescent="0.3">
      <c r="A344" s="14">
        <v>12</v>
      </c>
      <c r="B344" s="6" t="s">
        <v>219</v>
      </c>
      <c r="C344" s="3">
        <v>1468</v>
      </c>
      <c r="D344" s="45">
        <f>D342-D343</f>
        <v>0</v>
      </c>
    </row>
    <row r="345" spans="1:4" x14ac:dyDescent="0.3">
      <c r="A345" s="14">
        <v>13</v>
      </c>
      <c r="B345" s="6" t="s">
        <v>220</v>
      </c>
      <c r="C345" s="3"/>
      <c r="D345" s="46"/>
    </row>
    <row r="346" spans="1:4" x14ac:dyDescent="0.3">
      <c r="A346" s="14"/>
      <c r="B346" s="7" t="s">
        <v>221</v>
      </c>
      <c r="C346" s="4">
        <v>1461</v>
      </c>
      <c r="D346" s="46"/>
    </row>
    <row r="347" spans="1:4" x14ac:dyDescent="0.3">
      <c r="A347" s="14"/>
      <c r="B347" s="7" t="s">
        <v>222</v>
      </c>
      <c r="C347" s="4">
        <v>1464</v>
      </c>
      <c r="D347" s="46"/>
    </row>
    <row r="348" spans="1:4" x14ac:dyDescent="0.3">
      <c r="A348" s="14"/>
      <c r="B348" s="6" t="s">
        <v>223</v>
      </c>
      <c r="C348" s="3">
        <v>1466</v>
      </c>
      <c r="D348" s="45">
        <f>D346-D347</f>
        <v>0</v>
      </c>
    </row>
    <row r="349" spans="1:4" x14ac:dyDescent="0.3">
      <c r="A349" s="14"/>
      <c r="B349" s="7" t="s">
        <v>224</v>
      </c>
      <c r="C349" s="4">
        <v>1463</v>
      </c>
      <c r="D349" s="46"/>
    </row>
    <row r="350" spans="1:4" x14ac:dyDescent="0.3">
      <c r="A350" s="14"/>
      <c r="B350" s="6" t="s">
        <v>225</v>
      </c>
      <c r="C350" s="3">
        <v>1465</v>
      </c>
      <c r="D350" s="45">
        <f>D348+D349</f>
        <v>0</v>
      </c>
    </row>
    <row r="351" spans="1:4" x14ac:dyDescent="0.3">
      <c r="A351" s="14">
        <v>14</v>
      </c>
      <c r="B351" s="6" t="s">
        <v>226</v>
      </c>
      <c r="C351" s="3">
        <v>1475</v>
      </c>
      <c r="D351" s="45">
        <f>D344-D350</f>
        <v>0</v>
      </c>
    </row>
    <row r="352" spans="1:4" x14ac:dyDescent="0.3">
      <c r="A352" s="14">
        <v>15</v>
      </c>
      <c r="B352" s="6" t="s">
        <v>227</v>
      </c>
      <c r="C352" s="4">
        <v>1491</v>
      </c>
      <c r="D352" s="46"/>
    </row>
    <row r="353" spans="1:4" x14ac:dyDescent="0.3">
      <c r="A353" s="14">
        <v>16</v>
      </c>
      <c r="B353" s="7" t="s">
        <v>228</v>
      </c>
      <c r="C353" s="4">
        <v>1492</v>
      </c>
      <c r="D353" s="46"/>
    </row>
    <row r="354" spans="1:4" x14ac:dyDescent="0.3">
      <c r="A354" s="14">
        <v>17</v>
      </c>
      <c r="B354" s="6" t="s">
        <v>229</v>
      </c>
      <c r="C354" s="3">
        <v>1495</v>
      </c>
      <c r="D354" s="45">
        <f>D352-D353</f>
        <v>0</v>
      </c>
    </row>
    <row r="355" spans="1:4" x14ac:dyDescent="0.3">
      <c r="A355" s="14">
        <v>18</v>
      </c>
      <c r="B355" s="6" t="s">
        <v>230</v>
      </c>
      <c r="C355" s="3">
        <v>1600</v>
      </c>
      <c r="D355" s="45">
        <f>D351+D354</f>
        <v>0</v>
      </c>
    </row>
    <row r="356" spans="1:4" x14ac:dyDescent="0.3">
      <c r="A356" s="14">
        <v>19</v>
      </c>
      <c r="B356" s="6" t="s">
        <v>645</v>
      </c>
      <c r="C356" s="4"/>
      <c r="D356" s="45"/>
    </row>
    <row r="357" spans="1:4" x14ac:dyDescent="0.3">
      <c r="A357" s="14"/>
      <c r="B357" s="7" t="s">
        <v>646</v>
      </c>
      <c r="C357" s="4">
        <v>1671</v>
      </c>
      <c r="D357" s="45"/>
    </row>
    <row r="358" spans="1:4" x14ac:dyDescent="0.3">
      <c r="A358" s="12"/>
      <c r="B358" s="7" t="s">
        <v>647</v>
      </c>
      <c r="C358" s="4">
        <v>1672</v>
      </c>
      <c r="D358" s="46"/>
    </row>
    <row r="359" spans="1:4" x14ac:dyDescent="0.3">
      <c r="A359" s="13"/>
    </row>
    <row r="360" spans="1:4" x14ac:dyDescent="0.3">
      <c r="A360" s="13"/>
    </row>
    <row r="361" spans="1:4" x14ac:dyDescent="0.3">
      <c r="A361" s="13"/>
    </row>
    <row r="362" spans="1:4" x14ac:dyDescent="0.3">
      <c r="A362" s="13"/>
    </row>
    <row r="363" spans="1:4" x14ac:dyDescent="0.3">
      <c r="A363" s="13"/>
    </row>
    <row r="364" spans="1:4" x14ac:dyDescent="0.3">
      <c r="A364" s="13"/>
    </row>
    <row r="365" spans="1:4" x14ac:dyDescent="0.3">
      <c r="A365" s="13"/>
    </row>
    <row r="366" spans="1:4" x14ac:dyDescent="0.3">
      <c r="A366" s="13"/>
    </row>
    <row r="367" spans="1:4" x14ac:dyDescent="0.3">
      <c r="A367" s="13"/>
    </row>
    <row r="368" spans="1:4" x14ac:dyDescent="0.3">
      <c r="A368" s="13"/>
    </row>
    <row r="369" spans="1:1" x14ac:dyDescent="0.3">
      <c r="A369" s="13"/>
    </row>
    <row r="370" spans="1:1" x14ac:dyDescent="0.3">
      <c r="A370" s="13"/>
    </row>
    <row r="371" spans="1:1" x14ac:dyDescent="0.3">
      <c r="A371" s="13"/>
    </row>
    <row r="372" spans="1:1" x14ac:dyDescent="0.3">
      <c r="A372" s="13"/>
    </row>
    <row r="373" spans="1:1" x14ac:dyDescent="0.3">
      <c r="A373" s="13"/>
    </row>
    <row r="374" spans="1:1" x14ac:dyDescent="0.3">
      <c r="A374" s="13"/>
    </row>
    <row r="375" spans="1:1" x14ac:dyDescent="0.3">
      <c r="A375" s="13"/>
    </row>
    <row r="376" spans="1:1" x14ac:dyDescent="0.3">
      <c r="A376" s="13"/>
    </row>
    <row r="377" spans="1:1" x14ac:dyDescent="0.3">
      <c r="A377" s="13"/>
    </row>
    <row r="378" spans="1:1" x14ac:dyDescent="0.3">
      <c r="A378" s="13"/>
    </row>
    <row r="379" spans="1:1" x14ac:dyDescent="0.3">
      <c r="A379" s="13"/>
    </row>
    <row r="380" spans="1:1" x14ac:dyDescent="0.3">
      <c r="A380" s="13"/>
    </row>
    <row r="381" spans="1:1" x14ac:dyDescent="0.3">
      <c r="A381" s="13"/>
    </row>
    <row r="382" spans="1:1" x14ac:dyDescent="0.3">
      <c r="A382" s="13"/>
    </row>
    <row r="383" spans="1:1" x14ac:dyDescent="0.3">
      <c r="A383" s="13"/>
    </row>
    <row r="384" spans="1:1" x14ac:dyDescent="0.3">
      <c r="A384" s="13"/>
    </row>
    <row r="385" spans="1:1" x14ac:dyDescent="0.3">
      <c r="A385" s="13"/>
    </row>
    <row r="386" spans="1:1" x14ac:dyDescent="0.3">
      <c r="A386" s="13"/>
    </row>
    <row r="387" spans="1:1" x14ac:dyDescent="0.3">
      <c r="A387" s="13"/>
    </row>
    <row r="388" spans="1:1" x14ac:dyDescent="0.3">
      <c r="A388" s="13"/>
    </row>
    <row r="389" spans="1:1" x14ac:dyDescent="0.3">
      <c r="A389" s="13"/>
    </row>
    <row r="390" spans="1:1" x14ac:dyDescent="0.3">
      <c r="A390" s="13"/>
    </row>
    <row r="391" spans="1:1" x14ac:dyDescent="0.3">
      <c r="A391" s="13"/>
    </row>
    <row r="392" spans="1:1" x14ac:dyDescent="0.3">
      <c r="A392" s="13"/>
    </row>
    <row r="393" spans="1:1" x14ac:dyDescent="0.3">
      <c r="A393" s="13"/>
    </row>
    <row r="394" spans="1:1" x14ac:dyDescent="0.3">
      <c r="A394" s="13"/>
    </row>
    <row r="395" spans="1:1" x14ac:dyDescent="0.3">
      <c r="A395" s="13"/>
    </row>
    <row r="396" spans="1:1" x14ac:dyDescent="0.3">
      <c r="A396" s="13"/>
    </row>
    <row r="397" spans="1:1" x14ac:dyDescent="0.3">
      <c r="A397" s="13"/>
    </row>
    <row r="398" spans="1:1" x14ac:dyDescent="0.3">
      <c r="A398" s="13"/>
    </row>
    <row r="399" spans="1:1" x14ac:dyDescent="0.3">
      <c r="A399" s="13"/>
    </row>
    <row r="400" spans="1:1" x14ac:dyDescent="0.3">
      <c r="A400" s="13"/>
    </row>
    <row r="401" spans="1:4" x14ac:dyDescent="0.3">
      <c r="A401" s="13"/>
    </row>
    <row r="402" spans="1:4" x14ac:dyDescent="0.3">
      <c r="A402" s="13"/>
    </row>
    <row r="403" spans="1:4" x14ac:dyDescent="0.3">
      <c r="A403" s="13"/>
    </row>
    <row r="404" spans="1:4" x14ac:dyDescent="0.3">
      <c r="A404" s="13"/>
    </row>
    <row r="405" spans="1:4" x14ac:dyDescent="0.3">
      <c r="A405" s="13"/>
    </row>
    <row r="406" spans="1:4" x14ac:dyDescent="0.3">
      <c r="A406" s="13"/>
    </row>
    <row r="407" spans="1:4" x14ac:dyDescent="0.3">
      <c r="A407" s="13"/>
    </row>
    <row r="408" spans="1:4" x14ac:dyDescent="0.3">
      <c r="A408" s="13"/>
      <c r="D408" s="50"/>
    </row>
    <row r="409" spans="1:4" x14ac:dyDescent="0.3">
      <c r="A409" s="13"/>
      <c r="D409" s="50"/>
    </row>
    <row r="410" spans="1:4" x14ac:dyDescent="0.3">
      <c r="A410" s="13"/>
      <c r="D410" s="51"/>
    </row>
    <row r="411" spans="1:4" x14ac:dyDescent="0.3">
      <c r="D411" s="51"/>
    </row>
  </sheetData>
  <mergeCells count="4">
    <mergeCell ref="A301:D301"/>
    <mergeCell ref="A4:D4"/>
    <mergeCell ref="A1:D1"/>
    <mergeCell ref="A2:D2"/>
  </mergeCells>
  <pageMargins left="1" right="1" top="1" bottom="1" header="0.5" footer="0.5"/>
  <pageSetup paperSize="9" scale="64" fitToHeight="0" orientation="portrait" r:id="rId1"/>
  <rowBreaks count="3" manualBreakCount="3">
    <brk id="270" max="3" man="1"/>
    <brk id="300" max="3" man="1"/>
    <brk id="358"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67505-D482-4AEE-A0ED-2D9409CFC876}">
  <dimension ref="A2:D21"/>
  <sheetViews>
    <sheetView workbookViewId="0">
      <selection activeCell="C9" sqref="C9"/>
    </sheetView>
  </sheetViews>
  <sheetFormatPr defaultRowHeight="15" x14ac:dyDescent="0.25"/>
  <cols>
    <col min="1" max="1" width="5" customWidth="1"/>
    <col min="2" max="2" width="5.5703125" bestFit="1" customWidth="1"/>
    <col min="3" max="3" width="139" bestFit="1" customWidth="1"/>
    <col min="4" max="4" width="7.140625" bestFit="1" customWidth="1"/>
  </cols>
  <sheetData>
    <row r="2" spans="1:4" x14ac:dyDescent="0.25">
      <c r="A2" s="56" t="s">
        <v>1378</v>
      </c>
      <c r="B2" s="56"/>
      <c r="C2" s="56"/>
      <c r="D2" s="56"/>
    </row>
    <row r="5" spans="1:4" x14ac:dyDescent="0.25">
      <c r="B5" s="244" t="s">
        <v>1379</v>
      </c>
      <c r="C5" s="244" t="s">
        <v>967</v>
      </c>
      <c r="D5" s="244" t="s">
        <v>1380</v>
      </c>
    </row>
    <row r="6" spans="1:4" x14ac:dyDescent="0.25">
      <c r="B6" s="245">
        <v>1</v>
      </c>
      <c r="C6" s="245" t="s">
        <v>1381</v>
      </c>
      <c r="D6" s="245"/>
    </row>
    <row r="7" spans="1:4" x14ac:dyDescent="0.25">
      <c r="B7" s="245">
        <v>2</v>
      </c>
      <c r="C7" s="245" t="s">
        <v>1382</v>
      </c>
      <c r="D7" s="245"/>
    </row>
    <row r="8" spans="1:4" x14ac:dyDescent="0.25">
      <c r="B8" s="245">
        <v>3</v>
      </c>
      <c r="C8" s="245" t="s">
        <v>1383</v>
      </c>
      <c r="D8" s="245"/>
    </row>
    <row r="9" spans="1:4" x14ac:dyDescent="0.25">
      <c r="B9" s="245"/>
      <c r="C9" s="245" t="s">
        <v>1384</v>
      </c>
      <c r="D9" s="245"/>
    </row>
    <row r="10" spans="1:4" x14ac:dyDescent="0.25">
      <c r="B10" s="245">
        <v>4</v>
      </c>
      <c r="C10" s="245" t="s">
        <v>1385</v>
      </c>
      <c r="D10" s="245"/>
    </row>
    <row r="11" spans="1:4" x14ac:dyDescent="0.25">
      <c r="B11" s="245">
        <v>5</v>
      </c>
      <c r="C11" s="245" t="s">
        <v>1386</v>
      </c>
      <c r="D11" s="245"/>
    </row>
    <row r="12" spans="1:4" x14ac:dyDescent="0.25">
      <c r="B12" s="245">
        <v>6</v>
      </c>
      <c r="C12" s="245" t="s">
        <v>1387</v>
      </c>
      <c r="D12" s="245"/>
    </row>
    <row r="13" spans="1:4" x14ac:dyDescent="0.25">
      <c r="B13" s="245">
        <v>7</v>
      </c>
      <c r="C13" s="245" t="s">
        <v>1388</v>
      </c>
      <c r="D13" s="245"/>
    </row>
    <row r="14" spans="1:4" x14ac:dyDescent="0.25">
      <c r="B14" s="245">
        <v>8</v>
      </c>
      <c r="C14" s="245" t="s">
        <v>883</v>
      </c>
      <c r="D14" s="245"/>
    </row>
    <row r="15" spans="1:4" x14ac:dyDescent="0.25">
      <c r="B15" s="245">
        <v>9</v>
      </c>
      <c r="C15" s="245" t="s">
        <v>842</v>
      </c>
      <c r="D15" s="245"/>
    </row>
    <row r="16" spans="1:4" x14ac:dyDescent="0.25">
      <c r="B16" s="245">
        <v>10</v>
      </c>
      <c r="C16" s="245" t="s">
        <v>843</v>
      </c>
      <c r="D16" s="245"/>
    </row>
    <row r="17" spans="2:4" x14ac:dyDescent="0.25">
      <c r="B17" s="246" t="s">
        <v>1389</v>
      </c>
      <c r="C17" s="245" t="s">
        <v>1390</v>
      </c>
      <c r="D17" s="245"/>
    </row>
    <row r="18" spans="2:4" x14ac:dyDescent="0.25">
      <c r="B18" s="245">
        <v>12</v>
      </c>
      <c r="C18" s="245" t="s">
        <v>883</v>
      </c>
      <c r="D18" s="245"/>
    </row>
    <row r="19" spans="2:4" x14ac:dyDescent="0.25">
      <c r="B19" s="245">
        <v>13</v>
      </c>
      <c r="C19" s="245" t="s">
        <v>842</v>
      </c>
      <c r="D19" s="245"/>
    </row>
    <row r="20" spans="2:4" x14ac:dyDescent="0.25">
      <c r="B20" s="245">
        <v>14</v>
      </c>
      <c r="C20" s="245" t="s">
        <v>843</v>
      </c>
      <c r="D20" s="245"/>
    </row>
    <row r="21" spans="2:4" x14ac:dyDescent="0.25">
      <c r="B21" s="245">
        <v>15</v>
      </c>
      <c r="C21" s="245" t="s">
        <v>1391</v>
      </c>
      <c r="D21" s="24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1512C-FAD0-44DD-BA7A-B4705699965F}">
  <sheetPr>
    <pageSetUpPr fitToPage="1"/>
  </sheetPr>
  <dimension ref="A1:D419"/>
  <sheetViews>
    <sheetView zoomScale="85" zoomScaleNormal="85" zoomScaleSheetLayoutView="70" workbookViewId="0">
      <selection activeCell="D3" sqref="D3"/>
    </sheetView>
  </sheetViews>
  <sheetFormatPr defaultRowHeight="17.25" x14ac:dyDescent="0.3"/>
  <cols>
    <col min="1" max="1" width="6.85546875" style="21" customWidth="1"/>
    <col min="2" max="2" width="90.42578125" style="21" customWidth="1"/>
    <col min="3" max="3" width="11" style="21" bestFit="1" customWidth="1"/>
    <col min="4" max="4" width="14.7109375" style="49" customWidth="1"/>
    <col min="5" max="5" width="18.85546875" style="21" customWidth="1"/>
    <col min="6" max="6" width="19" style="21" customWidth="1"/>
    <col min="7" max="7" width="6.7109375" style="21" bestFit="1" customWidth="1"/>
    <col min="8" max="16384" width="9.140625" style="21"/>
  </cols>
  <sheetData>
    <row r="1" spans="1:4" ht="20.25" x14ac:dyDescent="0.3">
      <c r="A1" s="197" t="s">
        <v>665</v>
      </c>
      <c r="B1" s="197"/>
      <c r="C1" s="197"/>
      <c r="D1" s="197"/>
    </row>
    <row r="2" spans="1:4" ht="20.25" x14ac:dyDescent="0.3">
      <c r="A2" s="197" t="s">
        <v>1360</v>
      </c>
      <c r="B2" s="197"/>
      <c r="C2" s="197"/>
      <c r="D2" s="197"/>
    </row>
    <row r="3" spans="1:4" ht="128.25" customHeight="1" x14ac:dyDescent="0.3">
      <c r="A3" s="141" t="s">
        <v>0</v>
      </c>
      <c r="B3" s="142" t="s">
        <v>1</v>
      </c>
      <c r="C3" s="142" t="s">
        <v>2</v>
      </c>
      <c r="D3" s="143" t="s">
        <v>1361</v>
      </c>
    </row>
    <row r="4" spans="1:4" ht="20.25" x14ac:dyDescent="0.3">
      <c r="A4" s="202" t="s">
        <v>772</v>
      </c>
      <c r="B4" s="202"/>
      <c r="C4" s="202"/>
      <c r="D4" s="202"/>
    </row>
    <row r="5" spans="1:4" x14ac:dyDescent="0.3">
      <c r="A5" s="141"/>
      <c r="B5" s="142"/>
      <c r="C5" s="142"/>
      <c r="D5" s="144"/>
    </row>
    <row r="6" spans="1:4" x14ac:dyDescent="0.3">
      <c r="A6" s="145" t="s">
        <v>3</v>
      </c>
      <c r="B6" s="142" t="s">
        <v>4</v>
      </c>
      <c r="C6" s="90"/>
      <c r="D6" s="146"/>
    </row>
    <row r="7" spans="1:4" x14ac:dyDescent="0.3">
      <c r="A7" s="147" t="s">
        <v>530</v>
      </c>
      <c r="B7" s="142" t="s">
        <v>5</v>
      </c>
      <c r="C7" s="90"/>
      <c r="D7" s="146"/>
    </row>
    <row r="8" spans="1:4" x14ac:dyDescent="0.3">
      <c r="A8" s="141" t="s">
        <v>6</v>
      </c>
      <c r="B8" s="142" t="s">
        <v>7</v>
      </c>
      <c r="C8" s="90"/>
      <c r="D8" s="146"/>
    </row>
    <row r="9" spans="1:4" x14ac:dyDescent="0.3">
      <c r="A9" s="145"/>
      <c r="B9" s="142" t="s">
        <v>8</v>
      </c>
      <c r="C9" s="90">
        <v>1000</v>
      </c>
      <c r="D9" s="146"/>
    </row>
    <row r="10" spans="1:4" x14ac:dyDescent="0.3">
      <c r="A10" s="145"/>
      <c r="B10" s="90" t="s">
        <v>9</v>
      </c>
      <c r="C10" s="90"/>
      <c r="D10" s="146"/>
    </row>
    <row r="11" spans="1:4" x14ac:dyDescent="0.3">
      <c r="A11" s="145"/>
      <c r="B11" s="142" t="s">
        <v>10</v>
      </c>
      <c r="C11" s="90"/>
      <c r="D11" s="146"/>
    </row>
    <row r="12" spans="1:4" x14ac:dyDescent="0.3">
      <c r="A12" s="145"/>
      <c r="B12" s="90" t="s">
        <v>11</v>
      </c>
      <c r="C12" s="90">
        <v>1001</v>
      </c>
      <c r="D12" s="146"/>
    </row>
    <row r="13" spans="1:4" x14ac:dyDescent="0.3">
      <c r="A13" s="145"/>
      <c r="B13" s="90" t="s">
        <v>12</v>
      </c>
      <c r="C13" s="90">
        <v>1002</v>
      </c>
      <c r="D13" s="146"/>
    </row>
    <row r="14" spans="1:4" x14ac:dyDescent="0.3">
      <c r="A14" s="145"/>
      <c r="B14" s="90" t="s">
        <v>13</v>
      </c>
      <c r="C14" s="90">
        <v>1003</v>
      </c>
      <c r="D14" s="146"/>
    </row>
    <row r="15" spans="1:4" x14ac:dyDescent="0.3">
      <c r="A15" s="145"/>
      <c r="B15" s="90" t="s">
        <v>14</v>
      </c>
      <c r="C15" s="90">
        <v>1004</v>
      </c>
      <c r="D15" s="146"/>
    </row>
    <row r="16" spans="1:4" x14ac:dyDescent="0.3">
      <c r="A16" s="145"/>
      <c r="B16" s="90" t="s">
        <v>15</v>
      </c>
      <c r="C16" s="90">
        <v>1005</v>
      </c>
      <c r="D16" s="146"/>
    </row>
    <row r="17" spans="1:4" x14ac:dyDescent="0.3">
      <c r="A17" s="145"/>
      <c r="B17" s="90" t="s">
        <v>16</v>
      </c>
      <c r="C17" s="90">
        <v>1006</v>
      </c>
      <c r="D17" s="146"/>
    </row>
    <row r="18" spans="1:4" x14ac:dyDescent="0.3">
      <c r="A18" s="145"/>
      <c r="B18" s="90" t="s">
        <v>17</v>
      </c>
      <c r="C18" s="90">
        <v>1007</v>
      </c>
      <c r="D18" s="146"/>
    </row>
    <row r="19" spans="1:4" x14ac:dyDescent="0.3">
      <c r="A19" s="145"/>
      <c r="B19" s="142" t="s">
        <v>18</v>
      </c>
      <c r="C19" s="142">
        <v>1008</v>
      </c>
      <c r="D19" s="144">
        <f>SUM(D12:D18)</f>
        <v>0</v>
      </c>
    </row>
    <row r="20" spans="1:4" x14ac:dyDescent="0.3">
      <c r="A20" s="145"/>
      <c r="B20" s="142" t="s">
        <v>19</v>
      </c>
      <c r="C20" s="90"/>
      <c r="D20" s="146"/>
    </row>
    <row r="21" spans="1:4" x14ac:dyDescent="0.3">
      <c r="A21" s="145"/>
      <c r="B21" s="90" t="s">
        <v>11</v>
      </c>
      <c r="C21" s="90">
        <v>1331</v>
      </c>
      <c r="D21" s="146"/>
    </row>
    <row r="22" spans="1:4" x14ac:dyDescent="0.3">
      <c r="A22" s="145"/>
      <c r="B22" s="90" t="s">
        <v>12</v>
      </c>
      <c r="C22" s="90">
        <v>1332</v>
      </c>
      <c r="D22" s="146"/>
    </row>
    <row r="23" spans="1:4" x14ac:dyDescent="0.3">
      <c r="A23" s="145"/>
      <c r="B23" s="90" t="s">
        <v>20</v>
      </c>
      <c r="C23" s="90">
        <v>1333</v>
      </c>
      <c r="D23" s="146"/>
    </row>
    <row r="24" spans="1:4" x14ac:dyDescent="0.3">
      <c r="A24" s="145"/>
      <c r="B24" s="90" t="s">
        <v>14</v>
      </c>
      <c r="C24" s="90">
        <v>1334</v>
      </c>
      <c r="D24" s="146"/>
    </row>
    <row r="25" spans="1:4" x14ac:dyDescent="0.3">
      <c r="A25" s="145"/>
      <c r="B25" s="90" t="s">
        <v>15</v>
      </c>
      <c r="C25" s="90">
        <v>1335</v>
      </c>
      <c r="D25" s="146"/>
    </row>
    <row r="26" spans="1:4" x14ac:dyDescent="0.3">
      <c r="A26" s="145"/>
      <c r="B26" s="90" t="s">
        <v>16</v>
      </c>
      <c r="C26" s="90">
        <v>1336</v>
      </c>
      <c r="D26" s="146"/>
    </row>
    <row r="27" spans="1:4" x14ac:dyDescent="0.3">
      <c r="A27" s="145"/>
      <c r="B27" s="90" t="s">
        <v>17</v>
      </c>
      <c r="C27" s="90">
        <v>1337</v>
      </c>
      <c r="D27" s="146"/>
    </row>
    <row r="28" spans="1:4" x14ac:dyDescent="0.3">
      <c r="A28" s="145"/>
      <c r="B28" s="142" t="s">
        <v>21</v>
      </c>
      <c r="C28" s="142">
        <v>1340</v>
      </c>
      <c r="D28" s="144">
        <f>SUM(D21:D27)</f>
        <v>0</v>
      </c>
    </row>
    <row r="29" spans="1:4" x14ac:dyDescent="0.3">
      <c r="A29" s="145"/>
      <c r="B29" s="142" t="s">
        <v>22</v>
      </c>
      <c r="C29" s="142">
        <v>1010</v>
      </c>
      <c r="D29" s="144">
        <f>D19+D28</f>
        <v>0</v>
      </c>
    </row>
    <row r="30" spans="1:4" x14ac:dyDescent="0.3">
      <c r="A30" s="141" t="s">
        <v>23</v>
      </c>
      <c r="B30" s="142" t="s">
        <v>24</v>
      </c>
      <c r="C30" s="90"/>
      <c r="D30" s="146"/>
    </row>
    <row r="31" spans="1:4" x14ac:dyDescent="0.3">
      <c r="A31" s="145"/>
      <c r="B31" s="90" t="s">
        <v>25</v>
      </c>
      <c r="C31" s="90">
        <v>1021</v>
      </c>
      <c r="D31" s="146"/>
    </row>
    <row r="32" spans="1:4" x14ac:dyDescent="0.3">
      <c r="A32" s="145"/>
      <c r="B32" s="90" t="s">
        <v>26</v>
      </c>
      <c r="C32" s="90">
        <v>1022</v>
      </c>
      <c r="D32" s="146"/>
    </row>
    <row r="33" spans="1:4" x14ac:dyDescent="0.3">
      <c r="A33" s="145"/>
      <c r="B33" s="90" t="s">
        <v>1091</v>
      </c>
      <c r="C33" s="90">
        <v>1024</v>
      </c>
      <c r="D33" s="146"/>
    </row>
    <row r="34" spans="1:4" x14ac:dyDescent="0.3">
      <c r="A34" s="145"/>
      <c r="B34" s="90" t="s">
        <v>28</v>
      </c>
      <c r="C34" s="90">
        <v>1029</v>
      </c>
      <c r="D34" s="146"/>
    </row>
    <row r="35" spans="1:4" x14ac:dyDescent="0.3">
      <c r="A35" s="145"/>
      <c r="B35" s="90" t="s">
        <v>29</v>
      </c>
      <c r="C35" s="90">
        <v>1027</v>
      </c>
      <c r="D35" s="146"/>
    </row>
    <row r="36" spans="1:4" x14ac:dyDescent="0.3">
      <c r="A36" s="145"/>
      <c r="B36" s="90" t="s">
        <v>30</v>
      </c>
      <c r="C36" s="90">
        <v>1033</v>
      </c>
      <c r="D36" s="146"/>
    </row>
    <row r="37" spans="1:4" x14ac:dyDescent="0.3">
      <c r="A37" s="145"/>
      <c r="B37" s="90" t="s">
        <v>31</v>
      </c>
      <c r="C37" s="90">
        <v>1036</v>
      </c>
      <c r="D37" s="146"/>
    </row>
    <row r="38" spans="1:4" x14ac:dyDescent="0.3">
      <c r="A38" s="145"/>
      <c r="B38" s="90" t="s">
        <v>32</v>
      </c>
      <c r="C38" s="90">
        <v>1028</v>
      </c>
      <c r="D38" s="146"/>
    </row>
    <row r="39" spans="1:4" x14ac:dyDescent="0.3">
      <c r="A39" s="145"/>
      <c r="B39" s="90" t="s">
        <v>33</v>
      </c>
      <c r="C39" s="90">
        <v>1031</v>
      </c>
      <c r="D39" s="146"/>
    </row>
    <row r="40" spans="1:4" x14ac:dyDescent="0.3">
      <c r="A40" s="145"/>
      <c r="B40" s="90" t="s">
        <v>936</v>
      </c>
      <c r="C40" s="90">
        <v>1294</v>
      </c>
      <c r="D40" s="146"/>
    </row>
    <row r="41" spans="1:4" x14ac:dyDescent="0.3">
      <c r="A41" s="145"/>
      <c r="B41" s="90" t="s">
        <v>34</v>
      </c>
      <c r="C41" s="90">
        <v>1034</v>
      </c>
      <c r="D41" s="146"/>
    </row>
    <row r="42" spans="1:4" x14ac:dyDescent="0.3">
      <c r="A42" s="145"/>
      <c r="B42" s="142" t="s">
        <v>35</v>
      </c>
      <c r="C42" s="90"/>
      <c r="D42" s="146"/>
    </row>
    <row r="43" spans="1:4" x14ac:dyDescent="0.3">
      <c r="A43" s="145"/>
      <c r="B43" s="90" t="s">
        <v>933</v>
      </c>
      <c r="C43" s="90">
        <v>1338</v>
      </c>
      <c r="D43" s="146"/>
    </row>
    <row r="44" spans="1:4" ht="33" x14ac:dyDescent="0.3">
      <c r="A44" s="145"/>
      <c r="B44" s="90" t="s">
        <v>1110</v>
      </c>
      <c r="C44" s="90">
        <v>1339</v>
      </c>
      <c r="D44" s="146"/>
    </row>
    <row r="45" spans="1:4" x14ac:dyDescent="0.3">
      <c r="A45" s="145"/>
      <c r="B45" s="90" t="s">
        <v>36</v>
      </c>
      <c r="C45" s="90">
        <v>1478</v>
      </c>
      <c r="D45" s="146"/>
    </row>
    <row r="46" spans="1:4" x14ac:dyDescent="0.3">
      <c r="A46" s="145"/>
      <c r="B46" s="90" t="s">
        <v>37</v>
      </c>
      <c r="C46" s="90">
        <v>1479</v>
      </c>
      <c r="D46" s="146"/>
    </row>
    <row r="47" spans="1:4" x14ac:dyDescent="0.3">
      <c r="A47" s="145"/>
      <c r="B47" s="90" t="s">
        <v>38</v>
      </c>
      <c r="C47" s="142">
        <v>1480</v>
      </c>
      <c r="D47" s="144">
        <f>D45+D46</f>
        <v>0</v>
      </c>
    </row>
    <row r="48" spans="1:4" x14ac:dyDescent="0.3">
      <c r="A48" s="145"/>
      <c r="B48" s="90" t="s">
        <v>39</v>
      </c>
      <c r="C48" s="90"/>
      <c r="D48" s="146"/>
    </row>
    <row r="49" spans="1:4" x14ac:dyDescent="0.3">
      <c r="A49" s="145"/>
      <c r="B49" s="90" t="s">
        <v>535</v>
      </c>
      <c r="C49" s="90">
        <v>1493</v>
      </c>
      <c r="D49" s="146"/>
    </row>
    <row r="50" spans="1:4" x14ac:dyDescent="0.3">
      <c r="A50" s="145"/>
      <c r="B50" s="90" t="s">
        <v>536</v>
      </c>
      <c r="C50" s="90">
        <v>1494</v>
      </c>
      <c r="D50" s="146"/>
    </row>
    <row r="51" spans="1:4" x14ac:dyDescent="0.3">
      <c r="A51" s="145"/>
      <c r="B51" s="90" t="s">
        <v>40</v>
      </c>
      <c r="C51" s="142">
        <v>1490</v>
      </c>
      <c r="D51" s="144">
        <f>D49+D50</f>
        <v>0</v>
      </c>
    </row>
    <row r="52" spans="1:4" x14ac:dyDescent="0.3">
      <c r="A52" s="145"/>
      <c r="B52" s="90" t="s">
        <v>41</v>
      </c>
      <c r="C52" s="142">
        <v>1500</v>
      </c>
      <c r="D52" s="144">
        <f>D44-D47-D51</f>
        <v>0</v>
      </c>
    </row>
    <row r="53" spans="1:4" x14ac:dyDescent="0.3">
      <c r="A53" s="145"/>
      <c r="B53" s="90" t="s">
        <v>42</v>
      </c>
      <c r="C53" s="90">
        <v>1023</v>
      </c>
      <c r="D53" s="146"/>
    </row>
    <row r="54" spans="1:4" x14ac:dyDescent="0.3">
      <c r="A54" s="145"/>
      <c r="B54" s="90" t="s">
        <v>1362</v>
      </c>
      <c r="C54" s="142">
        <v>1026</v>
      </c>
      <c r="D54" s="144">
        <f>D43+D52-D53</f>
        <v>0</v>
      </c>
    </row>
    <row r="55" spans="1:4" ht="33" x14ac:dyDescent="0.3">
      <c r="A55" s="145"/>
      <c r="B55" s="142" t="s">
        <v>1000</v>
      </c>
      <c r="C55" s="142">
        <v>1030</v>
      </c>
      <c r="D55" s="144">
        <f>D54+SUM(D31:D41)</f>
        <v>0</v>
      </c>
    </row>
    <row r="56" spans="1:4" x14ac:dyDescent="0.3">
      <c r="A56" s="141" t="s">
        <v>43</v>
      </c>
      <c r="B56" s="142" t="s">
        <v>44</v>
      </c>
      <c r="C56" s="90"/>
      <c r="D56" s="146"/>
    </row>
    <row r="57" spans="1:4" x14ac:dyDescent="0.3">
      <c r="A57" s="145"/>
      <c r="B57" s="90" t="s">
        <v>45</v>
      </c>
      <c r="C57" s="90">
        <v>1035</v>
      </c>
      <c r="D57" s="146"/>
    </row>
    <row r="58" spans="1:4" x14ac:dyDescent="0.3">
      <c r="A58" s="147" t="s">
        <v>546</v>
      </c>
      <c r="B58" s="142" t="s">
        <v>46</v>
      </c>
      <c r="C58" s="142"/>
      <c r="D58" s="144"/>
    </row>
    <row r="59" spans="1:4" x14ac:dyDescent="0.3">
      <c r="A59" s="145"/>
      <c r="B59" s="90" t="s">
        <v>11</v>
      </c>
      <c r="C59" s="90">
        <v>1011</v>
      </c>
      <c r="D59" s="146"/>
    </row>
    <row r="60" spans="1:4" x14ac:dyDescent="0.3">
      <c r="A60" s="145"/>
      <c r="B60" s="90" t="s">
        <v>12</v>
      </c>
      <c r="C60" s="90">
        <v>1012</v>
      </c>
      <c r="D60" s="146"/>
    </row>
    <row r="61" spans="1:4" x14ac:dyDescent="0.3">
      <c r="A61" s="145"/>
      <c r="B61" s="90" t="s">
        <v>47</v>
      </c>
      <c r="C61" s="90">
        <v>1014</v>
      </c>
      <c r="D61" s="146"/>
    </row>
    <row r="62" spans="1:4" x14ac:dyDescent="0.3">
      <c r="A62" s="145"/>
      <c r="B62" s="90" t="s">
        <v>48</v>
      </c>
      <c r="C62" s="90">
        <v>1013</v>
      </c>
      <c r="D62" s="146"/>
    </row>
    <row r="63" spans="1:4" x14ac:dyDescent="0.3">
      <c r="A63" s="145"/>
      <c r="B63" s="142" t="s">
        <v>49</v>
      </c>
      <c r="C63" s="142">
        <v>1020</v>
      </c>
      <c r="D63" s="144">
        <f>SUM(D59:D62)</f>
        <v>0</v>
      </c>
    </row>
    <row r="64" spans="1:4" x14ac:dyDescent="0.3">
      <c r="A64" s="147" t="s">
        <v>547</v>
      </c>
      <c r="B64" s="142" t="s">
        <v>50</v>
      </c>
      <c r="C64" s="90"/>
      <c r="D64" s="146"/>
    </row>
    <row r="65" spans="1:4" x14ac:dyDescent="0.3">
      <c r="A65" s="141" t="s">
        <v>6</v>
      </c>
      <c r="B65" s="142" t="s">
        <v>51</v>
      </c>
      <c r="C65" s="90"/>
      <c r="D65" s="146"/>
    </row>
    <row r="66" spans="1:4" x14ac:dyDescent="0.3">
      <c r="A66" s="145"/>
      <c r="B66" s="90" t="s">
        <v>11</v>
      </c>
      <c r="C66" s="90">
        <v>1101</v>
      </c>
      <c r="D66" s="146"/>
    </row>
    <row r="67" spans="1:4" x14ac:dyDescent="0.3">
      <c r="A67" s="145"/>
      <c r="B67" s="90" t="s">
        <v>12</v>
      </c>
      <c r="C67" s="90">
        <v>1102</v>
      </c>
      <c r="D67" s="146"/>
    </row>
    <row r="68" spans="1:4" x14ac:dyDescent="0.3">
      <c r="A68" s="145"/>
      <c r="B68" s="90" t="s">
        <v>52</v>
      </c>
      <c r="C68" s="90">
        <v>1108</v>
      </c>
      <c r="D68" s="146"/>
    </row>
    <row r="69" spans="1:4" x14ac:dyDescent="0.3">
      <c r="A69" s="145"/>
      <c r="B69" s="90" t="s">
        <v>53</v>
      </c>
      <c r="C69" s="90"/>
      <c r="D69" s="146"/>
    </row>
    <row r="70" spans="1:4" x14ac:dyDescent="0.3">
      <c r="A70" s="145"/>
      <c r="B70" s="90" t="s">
        <v>54</v>
      </c>
      <c r="C70" s="90">
        <v>1044</v>
      </c>
      <c r="D70" s="146"/>
    </row>
    <row r="71" spans="1:4" x14ac:dyDescent="0.3">
      <c r="A71" s="145"/>
      <c r="B71" s="90" t="s">
        <v>55</v>
      </c>
      <c r="C71" s="90">
        <v>1109</v>
      </c>
      <c r="D71" s="146"/>
    </row>
    <row r="72" spans="1:4" x14ac:dyDescent="0.3">
      <c r="A72" s="145"/>
      <c r="B72" s="90" t="s">
        <v>56</v>
      </c>
      <c r="C72" s="90">
        <v>1114</v>
      </c>
      <c r="D72" s="146"/>
    </row>
    <row r="73" spans="1:4" x14ac:dyDescent="0.3">
      <c r="A73" s="145"/>
      <c r="B73" s="90" t="s">
        <v>57</v>
      </c>
      <c r="C73" s="90"/>
      <c r="D73" s="146"/>
    </row>
    <row r="74" spans="1:4" x14ac:dyDescent="0.3">
      <c r="A74" s="145"/>
      <c r="B74" s="90" t="s">
        <v>58</v>
      </c>
      <c r="C74" s="90">
        <v>1103</v>
      </c>
      <c r="D74" s="146"/>
    </row>
    <row r="75" spans="1:4" x14ac:dyDescent="0.3">
      <c r="A75" s="145"/>
      <c r="B75" s="90" t="s">
        <v>59</v>
      </c>
      <c r="C75" s="90">
        <v>1104</v>
      </c>
      <c r="D75" s="146"/>
    </row>
    <row r="76" spans="1:4" x14ac:dyDescent="0.3">
      <c r="A76" s="145"/>
      <c r="B76" s="90" t="s">
        <v>60</v>
      </c>
      <c r="C76" s="90">
        <v>1111</v>
      </c>
      <c r="D76" s="146"/>
    </row>
    <row r="77" spans="1:4" x14ac:dyDescent="0.3">
      <c r="A77" s="145"/>
      <c r="B77" s="90" t="s">
        <v>61</v>
      </c>
      <c r="C77" s="90">
        <v>1009</v>
      </c>
      <c r="D77" s="146"/>
    </row>
    <row r="78" spans="1:4" x14ac:dyDescent="0.3">
      <c r="A78" s="145"/>
      <c r="B78" s="90" t="s">
        <v>666</v>
      </c>
      <c r="C78" s="90">
        <v>1105</v>
      </c>
      <c r="D78" s="146"/>
    </row>
    <row r="79" spans="1:4" x14ac:dyDescent="0.3">
      <c r="A79" s="145"/>
      <c r="B79" s="90" t="s">
        <v>62</v>
      </c>
      <c r="C79" s="90">
        <v>1106</v>
      </c>
      <c r="D79" s="146"/>
    </row>
    <row r="80" spans="1:4" x14ac:dyDescent="0.3">
      <c r="A80" s="145"/>
      <c r="B80" s="90" t="s">
        <v>1092</v>
      </c>
      <c r="C80" s="90">
        <v>1107</v>
      </c>
      <c r="D80" s="146"/>
    </row>
    <row r="81" spans="1:4" x14ac:dyDescent="0.3">
      <c r="A81" s="145"/>
      <c r="B81" s="142" t="s">
        <v>63</v>
      </c>
      <c r="C81" s="142">
        <v>1110</v>
      </c>
      <c r="D81" s="144">
        <f>SUM(D66:D80)</f>
        <v>0</v>
      </c>
    </row>
    <row r="82" spans="1:4" x14ac:dyDescent="0.3">
      <c r="A82" s="145"/>
      <c r="B82" s="142" t="s">
        <v>64</v>
      </c>
      <c r="C82" s="90"/>
      <c r="D82" s="146"/>
    </row>
    <row r="83" spans="1:4" x14ac:dyDescent="0.3">
      <c r="A83" s="145"/>
      <c r="B83" s="90" t="s">
        <v>11</v>
      </c>
      <c r="C83" s="90">
        <v>1062</v>
      </c>
      <c r="D83" s="146"/>
    </row>
    <row r="84" spans="1:4" x14ac:dyDescent="0.3">
      <c r="A84" s="145"/>
      <c r="B84" s="90" t="s">
        <v>12</v>
      </c>
      <c r="C84" s="90">
        <v>1063</v>
      </c>
      <c r="D84" s="146"/>
    </row>
    <row r="85" spans="1:4" x14ac:dyDescent="0.3">
      <c r="A85" s="145"/>
      <c r="B85" s="90" t="s">
        <v>52</v>
      </c>
      <c r="C85" s="90">
        <v>1068</v>
      </c>
      <c r="D85" s="146"/>
    </row>
    <row r="86" spans="1:4" x14ac:dyDescent="0.3">
      <c r="A86" s="145"/>
      <c r="B86" s="142" t="s">
        <v>53</v>
      </c>
      <c r="C86" s="90"/>
      <c r="D86" s="146"/>
    </row>
    <row r="87" spans="1:4" x14ac:dyDescent="0.3">
      <c r="A87" s="145"/>
      <c r="B87" s="90" t="s">
        <v>54</v>
      </c>
      <c r="C87" s="90">
        <v>1061</v>
      </c>
      <c r="D87" s="146"/>
    </row>
    <row r="88" spans="1:4" x14ac:dyDescent="0.3">
      <c r="A88" s="145"/>
      <c r="B88" s="90" t="s">
        <v>55</v>
      </c>
      <c r="C88" s="90">
        <v>1069</v>
      </c>
      <c r="D88" s="146"/>
    </row>
    <row r="89" spans="1:4" x14ac:dyDescent="0.3">
      <c r="A89" s="145"/>
      <c r="B89" s="90" t="s">
        <v>65</v>
      </c>
      <c r="C89" s="90">
        <v>1115</v>
      </c>
      <c r="D89" s="146"/>
    </row>
    <row r="90" spans="1:4" x14ac:dyDescent="0.3">
      <c r="A90" s="145"/>
      <c r="B90" s="142" t="s">
        <v>66</v>
      </c>
      <c r="C90" s="90"/>
      <c r="D90" s="146"/>
    </row>
    <row r="91" spans="1:4" x14ac:dyDescent="0.3">
      <c r="A91" s="145"/>
      <c r="B91" s="90" t="s">
        <v>58</v>
      </c>
      <c r="C91" s="90">
        <v>1084</v>
      </c>
      <c r="D91" s="146"/>
    </row>
    <row r="92" spans="1:4" x14ac:dyDescent="0.3">
      <c r="A92" s="145"/>
      <c r="B92" s="90" t="s">
        <v>59</v>
      </c>
      <c r="C92" s="90">
        <v>1085</v>
      </c>
      <c r="D92" s="146"/>
    </row>
    <row r="93" spans="1:4" x14ac:dyDescent="0.3">
      <c r="A93" s="145"/>
      <c r="B93" s="90" t="s">
        <v>67</v>
      </c>
      <c r="C93" s="90">
        <v>1070</v>
      </c>
      <c r="D93" s="146"/>
    </row>
    <row r="94" spans="1:4" x14ac:dyDescent="0.3">
      <c r="A94" s="145"/>
      <c r="B94" s="90" t="s">
        <v>61</v>
      </c>
      <c r="C94" s="90">
        <v>1071</v>
      </c>
      <c r="D94" s="146"/>
    </row>
    <row r="95" spans="1:4" x14ac:dyDescent="0.3">
      <c r="A95" s="145"/>
      <c r="B95" s="90" t="s">
        <v>666</v>
      </c>
      <c r="C95" s="90">
        <v>1066</v>
      </c>
      <c r="D95" s="146"/>
    </row>
    <row r="96" spans="1:4" x14ac:dyDescent="0.3">
      <c r="A96" s="145"/>
      <c r="B96" s="90" t="s">
        <v>68</v>
      </c>
      <c r="C96" s="90">
        <v>1067</v>
      </c>
      <c r="D96" s="146"/>
    </row>
    <row r="97" spans="1:4" x14ac:dyDescent="0.3">
      <c r="A97" s="145"/>
      <c r="B97" s="90" t="s">
        <v>1093</v>
      </c>
      <c r="C97" s="90">
        <v>1064</v>
      </c>
      <c r="D97" s="146"/>
    </row>
    <row r="98" spans="1:4" ht="33" x14ac:dyDescent="0.3">
      <c r="A98" s="145"/>
      <c r="B98" s="142" t="s">
        <v>580</v>
      </c>
      <c r="C98" s="142">
        <v>1065</v>
      </c>
      <c r="D98" s="144">
        <f>SUM(D83:D97)</f>
        <v>0</v>
      </c>
    </row>
    <row r="99" spans="1:4" x14ac:dyDescent="0.3">
      <c r="A99" s="141" t="s">
        <v>23</v>
      </c>
      <c r="B99" s="142" t="s">
        <v>1094</v>
      </c>
      <c r="C99" s="142">
        <v>1295</v>
      </c>
      <c r="D99" s="144"/>
    </row>
    <row r="100" spans="1:4" x14ac:dyDescent="0.3">
      <c r="A100" s="141" t="s">
        <v>1095</v>
      </c>
      <c r="B100" s="142" t="s">
        <v>69</v>
      </c>
      <c r="C100" s="90">
        <v>1080</v>
      </c>
      <c r="D100" s="146"/>
    </row>
    <row r="101" spans="1:4" x14ac:dyDescent="0.3">
      <c r="A101" s="141" t="s">
        <v>73</v>
      </c>
      <c r="B101" s="142" t="s">
        <v>70</v>
      </c>
      <c r="C101" s="90"/>
      <c r="D101" s="146"/>
    </row>
    <row r="102" spans="1:4" x14ac:dyDescent="0.3">
      <c r="A102" s="145"/>
      <c r="B102" s="148" t="s">
        <v>1096</v>
      </c>
      <c r="C102" s="142" t="s">
        <v>1097</v>
      </c>
      <c r="D102" s="146"/>
    </row>
    <row r="103" spans="1:4" ht="33" x14ac:dyDescent="0.3">
      <c r="A103" s="145"/>
      <c r="B103" s="148" t="s">
        <v>1098</v>
      </c>
      <c r="C103" s="142" t="s">
        <v>1099</v>
      </c>
      <c r="D103" s="146"/>
    </row>
    <row r="104" spans="1:4" x14ac:dyDescent="0.3">
      <c r="A104" s="145"/>
      <c r="B104" s="90" t="s">
        <v>71</v>
      </c>
      <c r="C104" s="90">
        <v>1083</v>
      </c>
      <c r="D104" s="146">
        <f>+D102+D103</f>
        <v>0</v>
      </c>
    </row>
    <row r="105" spans="1:4" x14ac:dyDescent="0.3">
      <c r="A105" s="145"/>
      <c r="B105" s="90" t="s">
        <v>48</v>
      </c>
      <c r="C105" s="90">
        <v>1086</v>
      </c>
      <c r="D105" s="146"/>
    </row>
    <row r="106" spans="1:4" x14ac:dyDescent="0.3">
      <c r="A106" s="145"/>
      <c r="B106" s="142" t="s">
        <v>72</v>
      </c>
      <c r="C106" s="142">
        <v>1090</v>
      </c>
      <c r="D106" s="144">
        <f>+D104+D105</f>
        <v>0</v>
      </c>
    </row>
    <row r="107" spans="1:4" x14ac:dyDescent="0.3">
      <c r="A107" s="141" t="s">
        <v>73</v>
      </c>
      <c r="B107" s="142" t="s">
        <v>74</v>
      </c>
      <c r="C107" s="90"/>
      <c r="D107" s="146"/>
    </row>
    <row r="108" spans="1:4" x14ac:dyDescent="0.3">
      <c r="A108" s="145"/>
      <c r="B108" s="90" t="s">
        <v>75</v>
      </c>
      <c r="C108" s="90">
        <v>1117</v>
      </c>
      <c r="D108" s="146"/>
    </row>
    <row r="109" spans="1:4" x14ac:dyDescent="0.3">
      <c r="A109" s="145"/>
      <c r="B109" s="90" t="s">
        <v>834</v>
      </c>
      <c r="C109" s="90">
        <v>1118</v>
      </c>
      <c r="D109" s="146"/>
    </row>
    <row r="110" spans="1:4" x14ac:dyDescent="0.3">
      <c r="A110" s="145"/>
      <c r="B110" s="142" t="s">
        <v>76</v>
      </c>
      <c r="C110" s="142">
        <v>1119</v>
      </c>
      <c r="D110" s="144">
        <f>D108+D109</f>
        <v>0</v>
      </c>
    </row>
    <row r="111" spans="1:4" x14ac:dyDescent="0.3">
      <c r="A111" s="145"/>
      <c r="B111" s="142" t="s">
        <v>1108</v>
      </c>
      <c r="C111" s="142">
        <v>1025</v>
      </c>
      <c r="D111" s="144">
        <f>D81+D98+D106+D100+D110+D99</f>
        <v>0</v>
      </c>
    </row>
    <row r="112" spans="1:4" x14ac:dyDescent="0.3">
      <c r="A112" s="145"/>
      <c r="B112" s="142" t="s">
        <v>683</v>
      </c>
      <c r="C112" s="142"/>
      <c r="D112" s="144"/>
    </row>
    <row r="113" spans="1:4" x14ac:dyDescent="0.3">
      <c r="A113" s="147" t="s">
        <v>548</v>
      </c>
      <c r="B113" s="142" t="s">
        <v>78</v>
      </c>
      <c r="C113" s="90"/>
      <c r="D113" s="146"/>
    </row>
    <row r="114" spans="1:4" x14ac:dyDescent="0.3">
      <c r="A114" s="141" t="s">
        <v>6</v>
      </c>
      <c r="B114" s="142" t="s">
        <v>79</v>
      </c>
      <c r="C114" s="90"/>
      <c r="D114" s="146"/>
    </row>
    <row r="115" spans="1:4" x14ac:dyDescent="0.3">
      <c r="A115" s="145"/>
      <c r="B115" s="90" t="s">
        <v>11</v>
      </c>
      <c r="C115" s="90">
        <v>1091</v>
      </c>
      <c r="D115" s="146"/>
    </row>
    <row r="116" spans="1:4" x14ac:dyDescent="0.3">
      <c r="A116" s="145"/>
      <c r="B116" s="90" t="s">
        <v>12</v>
      </c>
      <c r="C116" s="90">
        <v>1092</v>
      </c>
      <c r="D116" s="146"/>
    </row>
    <row r="117" spans="1:4" x14ac:dyDescent="0.3">
      <c r="A117" s="145"/>
      <c r="B117" s="142" t="s">
        <v>80</v>
      </c>
      <c r="C117" s="90"/>
      <c r="D117" s="146"/>
    </row>
    <row r="118" spans="1:4" x14ac:dyDescent="0.3">
      <c r="A118" s="145"/>
      <c r="B118" s="90" t="s">
        <v>81</v>
      </c>
      <c r="C118" s="90">
        <v>1043</v>
      </c>
      <c r="D118" s="146"/>
    </row>
    <row r="119" spans="1:4" x14ac:dyDescent="0.3">
      <c r="A119" s="145"/>
      <c r="B119" s="90" t="s">
        <v>55</v>
      </c>
      <c r="C119" s="90">
        <v>1042</v>
      </c>
      <c r="D119" s="146"/>
    </row>
    <row r="120" spans="1:4" x14ac:dyDescent="0.3">
      <c r="A120" s="145"/>
      <c r="B120" s="90" t="s">
        <v>65</v>
      </c>
      <c r="C120" s="90">
        <v>1116</v>
      </c>
      <c r="D120" s="146"/>
    </row>
    <row r="121" spans="1:4" x14ac:dyDescent="0.3">
      <c r="A121" s="145"/>
      <c r="B121" s="142" t="s">
        <v>82</v>
      </c>
      <c r="C121" s="90"/>
      <c r="D121" s="146"/>
    </row>
    <row r="122" spans="1:4" x14ac:dyDescent="0.3">
      <c r="A122" s="145"/>
      <c r="B122" s="90" t="s">
        <v>58</v>
      </c>
      <c r="C122" s="90">
        <v>1093</v>
      </c>
      <c r="D122" s="146"/>
    </row>
    <row r="123" spans="1:4" x14ac:dyDescent="0.3">
      <c r="A123" s="145"/>
      <c r="B123" s="90" t="s">
        <v>59</v>
      </c>
      <c r="C123" s="90">
        <v>1094</v>
      </c>
      <c r="D123" s="146"/>
    </row>
    <row r="124" spans="1:4" x14ac:dyDescent="0.3">
      <c r="A124" s="145"/>
      <c r="B124" s="90" t="s">
        <v>83</v>
      </c>
      <c r="C124" s="90">
        <v>1098</v>
      </c>
      <c r="D124" s="146"/>
    </row>
    <row r="125" spans="1:4" x14ac:dyDescent="0.3">
      <c r="A125" s="145"/>
      <c r="B125" s="90" t="s">
        <v>61</v>
      </c>
      <c r="C125" s="90">
        <v>1121</v>
      </c>
      <c r="D125" s="146"/>
    </row>
    <row r="126" spans="1:4" x14ac:dyDescent="0.3">
      <c r="A126" s="145"/>
      <c r="B126" s="90" t="s">
        <v>667</v>
      </c>
      <c r="C126" s="90">
        <v>1095</v>
      </c>
      <c r="D126" s="146"/>
    </row>
    <row r="127" spans="1:4" x14ac:dyDescent="0.3">
      <c r="A127" s="145"/>
      <c r="B127" s="90" t="s">
        <v>84</v>
      </c>
      <c r="C127" s="90">
        <v>1096</v>
      </c>
      <c r="D127" s="146"/>
    </row>
    <row r="128" spans="1:4" ht="33" x14ac:dyDescent="0.3">
      <c r="A128" s="145"/>
      <c r="B128" s="90" t="s">
        <v>769</v>
      </c>
      <c r="C128" s="90">
        <v>1097</v>
      </c>
      <c r="D128" s="146"/>
    </row>
    <row r="129" spans="1:4" ht="33" x14ac:dyDescent="0.3">
      <c r="A129" s="145"/>
      <c r="B129" s="142" t="s">
        <v>85</v>
      </c>
      <c r="C129" s="142">
        <v>1099</v>
      </c>
      <c r="D129" s="144">
        <f>SUM(D115:D128)</f>
        <v>0</v>
      </c>
    </row>
    <row r="130" spans="1:4" x14ac:dyDescent="0.3">
      <c r="A130" s="145" t="s">
        <v>23</v>
      </c>
      <c r="B130" s="142" t="s">
        <v>86</v>
      </c>
      <c r="C130" s="90"/>
      <c r="D130" s="146"/>
    </row>
    <row r="131" spans="1:4" x14ac:dyDescent="0.3">
      <c r="A131" s="145"/>
      <c r="B131" s="90" t="s">
        <v>11</v>
      </c>
      <c r="C131" s="90">
        <v>1055</v>
      </c>
      <c r="D131" s="146"/>
    </row>
    <row r="132" spans="1:4" x14ac:dyDescent="0.3">
      <c r="A132" s="145"/>
      <c r="B132" s="90" t="s">
        <v>12</v>
      </c>
      <c r="C132" s="90">
        <v>1056</v>
      </c>
      <c r="D132" s="146"/>
    </row>
    <row r="133" spans="1:4" x14ac:dyDescent="0.3">
      <c r="A133" s="145"/>
      <c r="B133" s="142" t="s">
        <v>87</v>
      </c>
      <c r="C133" s="90"/>
      <c r="D133" s="146"/>
    </row>
    <row r="134" spans="1:4" x14ac:dyDescent="0.3">
      <c r="A134" s="145"/>
      <c r="B134" s="90" t="s">
        <v>54</v>
      </c>
      <c r="C134" s="90">
        <v>1054</v>
      </c>
      <c r="D134" s="146"/>
    </row>
    <row r="135" spans="1:4" x14ac:dyDescent="0.3">
      <c r="A135" s="145"/>
      <c r="B135" s="90" t="s">
        <v>55</v>
      </c>
      <c r="C135" s="90">
        <v>1052</v>
      </c>
      <c r="D135" s="146"/>
    </row>
    <row r="136" spans="1:4" x14ac:dyDescent="0.3">
      <c r="A136" s="145"/>
      <c r="B136" s="90" t="s">
        <v>65</v>
      </c>
      <c r="C136" s="90">
        <v>1053</v>
      </c>
      <c r="D136" s="146"/>
    </row>
    <row r="137" spans="1:4" x14ac:dyDescent="0.3">
      <c r="A137" s="145"/>
      <c r="B137" s="142" t="s">
        <v>88</v>
      </c>
      <c r="C137" s="90"/>
      <c r="D137" s="146"/>
    </row>
    <row r="138" spans="1:4" x14ac:dyDescent="0.3">
      <c r="A138" s="145"/>
      <c r="B138" s="90" t="s">
        <v>58</v>
      </c>
      <c r="C138" s="90">
        <v>1081</v>
      </c>
      <c r="D138" s="146"/>
    </row>
    <row r="139" spans="1:4" x14ac:dyDescent="0.3">
      <c r="A139" s="145"/>
      <c r="B139" s="90" t="s">
        <v>89</v>
      </c>
      <c r="C139" s="90">
        <v>1082</v>
      </c>
      <c r="D139" s="146"/>
    </row>
    <row r="140" spans="1:4" x14ac:dyDescent="0.3">
      <c r="A140" s="145"/>
      <c r="B140" s="90" t="s">
        <v>83</v>
      </c>
      <c r="C140" s="90">
        <v>1087</v>
      </c>
      <c r="D140" s="146"/>
    </row>
    <row r="141" spans="1:4" x14ac:dyDescent="0.3">
      <c r="A141" s="145"/>
      <c r="B141" s="90" t="s">
        <v>61</v>
      </c>
      <c r="C141" s="90">
        <v>1088</v>
      </c>
      <c r="D141" s="146"/>
    </row>
    <row r="142" spans="1:4" x14ac:dyDescent="0.3">
      <c r="A142" s="145"/>
      <c r="B142" s="90" t="s">
        <v>667</v>
      </c>
      <c r="C142" s="90">
        <v>1057</v>
      </c>
      <c r="D142" s="146"/>
    </row>
    <row r="143" spans="1:4" x14ac:dyDescent="0.3">
      <c r="A143" s="145"/>
      <c r="B143" s="90" t="s">
        <v>84</v>
      </c>
      <c r="C143" s="90">
        <v>1059</v>
      </c>
      <c r="D143" s="146"/>
    </row>
    <row r="144" spans="1:4" x14ac:dyDescent="0.3">
      <c r="A144" s="145"/>
      <c r="B144" s="90" t="s">
        <v>1100</v>
      </c>
      <c r="C144" s="90">
        <v>1058</v>
      </c>
      <c r="D144" s="146"/>
    </row>
    <row r="145" spans="1:4" ht="33" x14ac:dyDescent="0.3">
      <c r="A145" s="145"/>
      <c r="B145" s="142" t="s">
        <v>90</v>
      </c>
      <c r="C145" s="142">
        <v>1060</v>
      </c>
      <c r="D145" s="144">
        <f>SUM(D131:D144)</f>
        <v>0</v>
      </c>
    </row>
    <row r="146" spans="1:4" x14ac:dyDescent="0.3">
      <c r="A146" s="145"/>
      <c r="B146" s="90" t="s">
        <v>95</v>
      </c>
      <c r="C146" s="90">
        <v>1351</v>
      </c>
      <c r="D146" s="144"/>
    </row>
    <row r="147" spans="1:4" x14ac:dyDescent="0.3">
      <c r="A147" s="145"/>
      <c r="B147" s="148" t="s">
        <v>1101</v>
      </c>
      <c r="C147" s="140">
        <v>1296</v>
      </c>
      <c r="D147" s="144">
        <f>+D145+D146+D129</f>
        <v>0</v>
      </c>
    </row>
    <row r="148" spans="1:4" x14ac:dyDescent="0.3">
      <c r="A148" s="145" t="s">
        <v>92</v>
      </c>
      <c r="B148" s="148" t="s">
        <v>1094</v>
      </c>
      <c r="C148" s="140">
        <v>1297</v>
      </c>
      <c r="D148" s="144"/>
    </row>
    <row r="149" spans="1:4" x14ac:dyDescent="0.3">
      <c r="A149" s="141" t="s">
        <v>73</v>
      </c>
      <c r="B149" s="148" t="s">
        <v>1096</v>
      </c>
      <c r="C149" s="140" t="s">
        <v>1103</v>
      </c>
      <c r="D149" s="146"/>
    </row>
    <row r="150" spans="1:4" ht="33" x14ac:dyDescent="0.3">
      <c r="A150" s="141"/>
      <c r="B150" s="148" t="s">
        <v>1098</v>
      </c>
      <c r="C150" s="140" t="s">
        <v>1104</v>
      </c>
      <c r="D150" s="146"/>
    </row>
    <row r="151" spans="1:4" x14ac:dyDescent="0.3">
      <c r="A151" s="141"/>
      <c r="B151" s="148" t="s">
        <v>1102</v>
      </c>
      <c r="C151" s="148">
        <v>1350</v>
      </c>
      <c r="D151" s="146">
        <f>+D149+D150</f>
        <v>0</v>
      </c>
    </row>
    <row r="152" spans="1:4" x14ac:dyDescent="0.3">
      <c r="A152" s="141" t="s">
        <v>1105</v>
      </c>
      <c r="B152" s="142" t="s">
        <v>93</v>
      </c>
      <c r="C152" s="90"/>
      <c r="D152" s="146"/>
    </row>
    <row r="153" spans="1:4" x14ac:dyDescent="0.3">
      <c r="A153" s="145" t="s">
        <v>94</v>
      </c>
      <c r="B153" s="90" t="s">
        <v>97</v>
      </c>
      <c r="C153" s="90">
        <v>1352</v>
      </c>
      <c r="D153" s="149"/>
    </row>
    <row r="154" spans="1:4" x14ac:dyDescent="0.3">
      <c r="A154" s="145" t="s">
        <v>96</v>
      </c>
      <c r="B154" s="90" t="s">
        <v>99</v>
      </c>
      <c r="C154" s="90">
        <v>1353</v>
      </c>
      <c r="D154" s="149"/>
    </row>
    <row r="155" spans="1:4" x14ac:dyDescent="0.3">
      <c r="A155" s="145" t="s">
        <v>98</v>
      </c>
      <c r="B155" s="90" t="s">
        <v>101</v>
      </c>
      <c r="C155" s="90">
        <v>1354</v>
      </c>
      <c r="D155" s="149"/>
    </row>
    <row r="156" spans="1:4" x14ac:dyDescent="0.3">
      <c r="A156" s="145" t="s">
        <v>100</v>
      </c>
      <c r="B156" s="90" t="s">
        <v>103</v>
      </c>
      <c r="C156" s="90">
        <v>1355</v>
      </c>
      <c r="D156" s="149"/>
    </row>
    <row r="157" spans="1:4" x14ac:dyDescent="0.3">
      <c r="A157" s="145" t="s">
        <v>102</v>
      </c>
      <c r="B157" s="90" t="s">
        <v>105</v>
      </c>
      <c r="C157" s="90">
        <v>1356</v>
      </c>
      <c r="D157" s="149"/>
    </row>
    <row r="158" spans="1:4" x14ac:dyDescent="0.3">
      <c r="A158" s="145" t="s">
        <v>104</v>
      </c>
      <c r="B158" s="90" t="s">
        <v>107</v>
      </c>
      <c r="C158" s="90">
        <v>1357</v>
      </c>
      <c r="D158" s="149"/>
    </row>
    <row r="159" spans="1:4" ht="33" x14ac:dyDescent="0.3">
      <c r="A159" s="145" t="s">
        <v>106</v>
      </c>
      <c r="B159" s="90" t="s">
        <v>109</v>
      </c>
      <c r="C159" s="90">
        <v>1358</v>
      </c>
      <c r="D159" s="149"/>
    </row>
    <row r="160" spans="1:4" x14ac:dyDescent="0.3">
      <c r="A160" s="145"/>
      <c r="B160" s="142" t="s">
        <v>1106</v>
      </c>
      <c r="C160" s="142">
        <v>1360</v>
      </c>
      <c r="D160" s="150">
        <f>SUM(D153:D159)</f>
        <v>0</v>
      </c>
    </row>
    <row r="161" spans="1:4" x14ac:dyDescent="0.3">
      <c r="A161" s="145"/>
      <c r="B161" s="151"/>
      <c r="C161" s="151"/>
      <c r="D161" s="151"/>
    </row>
    <row r="162" spans="1:4" x14ac:dyDescent="0.3">
      <c r="A162" s="141" t="s">
        <v>182</v>
      </c>
      <c r="B162" s="142" t="s">
        <v>111</v>
      </c>
      <c r="C162" s="90"/>
      <c r="D162" s="149"/>
    </row>
    <row r="163" spans="1:4" x14ac:dyDescent="0.3">
      <c r="A163" s="145"/>
      <c r="B163" s="90" t="s">
        <v>112</v>
      </c>
      <c r="C163" s="90">
        <v>1371</v>
      </c>
      <c r="D163" s="149"/>
    </row>
    <row r="164" spans="1:4" x14ac:dyDescent="0.3">
      <c r="A164" s="145"/>
      <c r="B164" s="90" t="s">
        <v>113</v>
      </c>
      <c r="C164" s="90">
        <v>1372</v>
      </c>
      <c r="D164" s="149"/>
    </row>
    <row r="165" spans="1:4" x14ac:dyDescent="0.3">
      <c r="A165" s="145"/>
      <c r="B165" s="90" t="s">
        <v>114</v>
      </c>
      <c r="C165" s="90">
        <v>1373</v>
      </c>
      <c r="D165" s="149"/>
    </row>
    <row r="166" spans="1:4" x14ac:dyDescent="0.3">
      <c r="A166" s="145"/>
      <c r="B166" s="90" t="s">
        <v>48</v>
      </c>
      <c r="C166" s="90">
        <v>1374</v>
      </c>
      <c r="D166" s="149"/>
    </row>
    <row r="167" spans="1:4" x14ac:dyDescent="0.3">
      <c r="A167" s="145"/>
      <c r="B167" s="142" t="s">
        <v>115</v>
      </c>
      <c r="C167" s="142">
        <v>1262</v>
      </c>
      <c r="D167" s="150">
        <f>SUM(D163:D166)</f>
        <v>0</v>
      </c>
    </row>
    <row r="168" spans="1:4" x14ac:dyDescent="0.3">
      <c r="A168" s="145"/>
      <c r="B168" s="142" t="s">
        <v>1109</v>
      </c>
      <c r="C168" s="142">
        <v>1265</v>
      </c>
      <c r="D168" s="150">
        <f>+D167+D160+D151+D148+D147</f>
        <v>0</v>
      </c>
    </row>
    <row r="169" spans="1:4" x14ac:dyDescent="0.3">
      <c r="A169" s="145"/>
      <c r="B169" s="142" t="s">
        <v>117</v>
      </c>
      <c r="C169" s="142">
        <v>1100</v>
      </c>
      <c r="D169" s="150">
        <f>D168+D111+D63+D57+D55+D29</f>
        <v>0</v>
      </c>
    </row>
    <row r="170" spans="1:4" x14ac:dyDescent="0.3">
      <c r="A170" s="141" t="s">
        <v>118</v>
      </c>
      <c r="B170" s="142" t="s">
        <v>119</v>
      </c>
      <c r="C170" s="90"/>
      <c r="D170" s="149"/>
    </row>
    <row r="171" spans="1:4" x14ac:dyDescent="0.3">
      <c r="A171" s="141">
        <v>1</v>
      </c>
      <c r="B171" s="142" t="s">
        <v>120</v>
      </c>
      <c r="C171" s="90"/>
      <c r="D171" s="149"/>
    </row>
    <row r="172" spans="1:4" x14ac:dyDescent="0.3">
      <c r="A172" s="141" t="s">
        <v>121</v>
      </c>
      <c r="B172" s="142" t="s">
        <v>689</v>
      </c>
      <c r="C172" s="90"/>
      <c r="D172" s="149"/>
    </row>
    <row r="173" spans="1:4" x14ac:dyDescent="0.3">
      <c r="A173" s="141"/>
      <c r="B173" s="142" t="s">
        <v>685</v>
      </c>
      <c r="C173" s="90"/>
      <c r="D173" s="149"/>
    </row>
    <row r="174" spans="1:4" x14ac:dyDescent="0.3">
      <c r="A174" s="145"/>
      <c r="B174" s="90" t="s">
        <v>122</v>
      </c>
      <c r="C174" s="90"/>
      <c r="D174" s="149"/>
    </row>
    <row r="175" spans="1:4" x14ac:dyDescent="0.3">
      <c r="A175" s="145"/>
      <c r="B175" s="90" t="s">
        <v>123</v>
      </c>
      <c r="C175" s="90">
        <v>1207</v>
      </c>
      <c r="D175" s="149"/>
    </row>
    <row r="176" spans="1:4" x14ac:dyDescent="0.3">
      <c r="A176" s="145"/>
      <c r="B176" s="90" t="s">
        <v>124</v>
      </c>
      <c r="C176" s="90">
        <v>1208</v>
      </c>
      <c r="D176" s="149"/>
    </row>
    <row r="177" spans="1:4" x14ac:dyDescent="0.3">
      <c r="A177" s="145"/>
      <c r="B177" s="90" t="s">
        <v>125</v>
      </c>
      <c r="C177" s="142">
        <v>1201</v>
      </c>
      <c r="D177" s="150">
        <f>D175+D176</f>
        <v>0</v>
      </c>
    </row>
    <row r="178" spans="1:4" x14ac:dyDescent="0.3">
      <c r="A178" s="145"/>
      <c r="B178" s="90" t="s">
        <v>126</v>
      </c>
      <c r="C178" s="90">
        <v>1202</v>
      </c>
      <c r="D178" s="149"/>
    </row>
    <row r="179" spans="1:4" x14ac:dyDescent="0.3">
      <c r="A179" s="145"/>
      <c r="B179" s="90" t="s">
        <v>127</v>
      </c>
      <c r="C179" s="90">
        <v>1203</v>
      </c>
      <c r="D179" s="149"/>
    </row>
    <row r="180" spans="1:4" x14ac:dyDescent="0.3">
      <c r="A180" s="145"/>
      <c r="B180" s="90" t="s">
        <v>128</v>
      </c>
      <c r="C180" s="90">
        <v>1205</v>
      </c>
      <c r="D180" s="149"/>
    </row>
    <row r="181" spans="1:4" x14ac:dyDescent="0.3">
      <c r="A181" s="145"/>
      <c r="B181" s="90" t="s">
        <v>935</v>
      </c>
      <c r="C181" s="90">
        <v>1291</v>
      </c>
      <c r="D181" s="149"/>
    </row>
    <row r="182" spans="1:4" x14ac:dyDescent="0.3">
      <c r="A182" s="145"/>
      <c r="B182" s="90" t="s">
        <v>129</v>
      </c>
      <c r="C182" s="90">
        <v>1204</v>
      </c>
      <c r="D182" s="149"/>
    </row>
    <row r="183" spans="1:4" x14ac:dyDescent="0.3">
      <c r="A183" s="141"/>
      <c r="B183" s="142" t="s">
        <v>1002</v>
      </c>
      <c r="C183" s="142">
        <v>1206</v>
      </c>
      <c r="D183" s="150">
        <f>SUM(D177:D182)</f>
        <v>0</v>
      </c>
    </row>
    <row r="184" spans="1:4" x14ac:dyDescent="0.3">
      <c r="A184" s="141"/>
      <c r="B184" s="142" t="s">
        <v>686</v>
      </c>
      <c r="C184" s="90"/>
      <c r="D184" s="149"/>
    </row>
    <row r="185" spans="1:4" x14ac:dyDescent="0.3">
      <c r="A185" s="145"/>
      <c r="B185" s="90" t="s">
        <v>537</v>
      </c>
      <c r="C185" s="90">
        <v>1211</v>
      </c>
      <c r="D185" s="149"/>
    </row>
    <row r="186" spans="1:4" x14ac:dyDescent="0.3">
      <c r="A186" s="145"/>
      <c r="B186" s="90" t="s">
        <v>538</v>
      </c>
      <c r="C186" s="90">
        <v>1212</v>
      </c>
      <c r="D186" s="149"/>
    </row>
    <row r="187" spans="1:4" x14ac:dyDescent="0.3">
      <c r="A187" s="145"/>
      <c r="B187" s="90" t="s">
        <v>539</v>
      </c>
      <c r="C187" s="90">
        <v>1213</v>
      </c>
      <c r="D187" s="149"/>
    </row>
    <row r="188" spans="1:4" x14ac:dyDescent="0.3">
      <c r="A188" s="145"/>
      <c r="B188" s="90" t="s">
        <v>938</v>
      </c>
      <c r="C188" s="90">
        <v>1292</v>
      </c>
      <c r="D188" s="149"/>
    </row>
    <row r="189" spans="1:4" x14ac:dyDescent="0.3">
      <c r="A189" s="145"/>
      <c r="B189" s="142" t="s">
        <v>1001</v>
      </c>
      <c r="C189" s="142">
        <v>1209</v>
      </c>
      <c r="D189" s="150">
        <f>SUM(D185:D188)</f>
        <v>0</v>
      </c>
    </row>
    <row r="190" spans="1:4" x14ac:dyDescent="0.3">
      <c r="A190" s="145"/>
      <c r="B190" s="142" t="s">
        <v>130</v>
      </c>
      <c r="C190" s="142">
        <v>1210</v>
      </c>
      <c r="D190" s="150">
        <f>D189+D183</f>
        <v>0</v>
      </c>
    </row>
    <row r="191" spans="1:4" x14ac:dyDescent="0.3">
      <c r="A191" s="145"/>
      <c r="B191" s="90" t="s">
        <v>131</v>
      </c>
      <c r="C191" s="90">
        <v>1220</v>
      </c>
      <c r="D191" s="146"/>
    </row>
    <row r="192" spans="1:4" x14ac:dyDescent="0.3">
      <c r="A192" s="145"/>
      <c r="B192" s="90" t="s">
        <v>132</v>
      </c>
      <c r="C192" s="90">
        <v>1221</v>
      </c>
      <c r="D192" s="146"/>
    </row>
    <row r="193" spans="1:4" x14ac:dyDescent="0.3">
      <c r="A193" s="145"/>
      <c r="B193" s="142" t="s">
        <v>133</v>
      </c>
      <c r="C193" s="142">
        <v>1700</v>
      </c>
      <c r="D193" s="144">
        <f>D190-D191-D192</f>
        <v>0</v>
      </c>
    </row>
    <row r="194" spans="1:4" x14ac:dyDescent="0.3">
      <c r="A194" s="141"/>
      <c r="B194" s="142" t="s">
        <v>687</v>
      </c>
      <c r="C194" s="90">
        <v>1240</v>
      </c>
      <c r="D194" s="146"/>
    </row>
    <row r="195" spans="1:4" x14ac:dyDescent="0.3">
      <c r="A195" s="141"/>
      <c r="B195" s="142" t="s">
        <v>688</v>
      </c>
      <c r="C195" s="90">
        <v>1245</v>
      </c>
      <c r="D195" s="146"/>
    </row>
    <row r="196" spans="1:4" x14ac:dyDescent="0.3">
      <c r="A196" s="141" t="s">
        <v>23</v>
      </c>
      <c r="B196" s="142" t="s">
        <v>690</v>
      </c>
      <c r="C196" s="90"/>
      <c r="D196" s="146"/>
    </row>
    <row r="197" spans="1:4" x14ac:dyDescent="0.3">
      <c r="A197" s="145"/>
      <c r="B197" s="90" t="s">
        <v>134</v>
      </c>
      <c r="C197" s="90">
        <v>1271</v>
      </c>
      <c r="D197" s="146"/>
    </row>
    <row r="198" spans="1:4" x14ac:dyDescent="0.3">
      <c r="A198" s="145"/>
      <c r="B198" s="90" t="s">
        <v>135</v>
      </c>
      <c r="C198" s="90">
        <v>1272</v>
      </c>
      <c r="D198" s="146"/>
    </row>
    <row r="199" spans="1:4" x14ac:dyDescent="0.3">
      <c r="A199" s="145"/>
      <c r="B199" s="142" t="s">
        <v>136</v>
      </c>
      <c r="C199" s="142">
        <v>1275</v>
      </c>
      <c r="D199" s="144">
        <f>D197-D198</f>
        <v>0</v>
      </c>
    </row>
    <row r="200" spans="1:4" x14ac:dyDescent="0.3">
      <c r="A200" s="145"/>
      <c r="B200" s="142" t="s">
        <v>691</v>
      </c>
      <c r="C200" s="90"/>
      <c r="D200" s="146"/>
    </row>
    <row r="201" spans="1:4" x14ac:dyDescent="0.3">
      <c r="A201" s="145"/>
      <c r="B201" s="90" t="s">
        <v>692</v>
      </c>
      <c r="C201" s="90">
        <v>1241</v>
      </c>
      <c r="D201" s="146"/>
    </row>
    <row r="202" spans="1:4" x14ac:dyDescent="0.3">
      <c r="A202" s="145"/>
      <c r="B202" s="90" t="s">
        <v>601</v>
      </c>
      <c r="C202" s="90">
        <v>1314</v>
      </c>
      <c r="D202" s="146"/>
    </row>
    <row r="203" spans="1:4" x14ac:dyDescent="0.3">
      <c r="A203" s="145"/>
      <c r="B203" s="90" t="s">
        <v>693</v>
      </c>
      <c r="C203" s="90">
        <v>1341</v>
      </c>
      <c r="D203" s="146"/>
    </row>
    <row r="204" spans="1:4" x14ac:dyDescent="0.3">
      <c r="A204" s="145"/>
      <c r="B204" s="90" t="s">
        <v>694</v>
      </c>
      <c r="C204" s="90">
        <v>1301</v>
      </c>
      <c r="D204" s="146"/>
    </row>
    <row r="205" spans="1:4" x14ac:dyDescent="0.3">
      <c r="A205" s="145"/>
      <c r="B205" s="90" t="s">
        <v>695</v>
      </c>
      <c r="C205" s="90">
        <v>1302</v>
      </c>
      <c r="D205" s="146"/>
    </row>
    <row r="206" spans="1:4" x14ac:dyDescent="0.3">
      <c r="A206" s="145"/>
      <c r="B206" s="90" t="s">
        <v>160</v>
      </c>
      <c r="C206" s="90">
        <v>1303</v>
      </c>
      <c r="D206" s="146"/>
    </row>
    <row r="207" spans="1:4" x14ac:dyDescent="0.3">
      <c r="A207" s="145"/>
      <c r="B207" s="90" t="s">
        <v>48</v>
      </c>
      <c r="C207" s="90">
        <v>1304</v>
      </c>
      <c r="D207" s="146"/>
    </row>
    <row r="208" spans="1:4" x14ac:dyDescent="0.3">
      <c r="A208" s="145"/>
      <c r="B208" s="90" t="s">
        <v>135</v>
      </c>
      <c r="C208" s="90">
        <v>1305</v>
      </c>
      <c r="D208" s="146"/>
    </row>
    <row r="209" spans="1:4" x14ac:dyDescent="0.3">
      <c r="A209" s="145"/>
      <c r="B209" s="142" t="s">
        <v>137</v>
      </c>
      <c r="C209" s="142">
        <v>1310</v>
      </c>
      <c r="D209" s="144">
        <f>SUM(D201:D207)-D208</f>
        <v>0</v>
      </c>
    </row>
    <row r="210" spans="1:4" x14ac:dyDescent="0.3">
      <c r="A210" s="145"/>
      <c r="B210" s="142" t="s">
        <v>138</v>
      </c>
      <c r="C210" s="90"/>
      <c r="D210" s="146"/>
    </row>
    <row r="211" spans="1:4" x14ac:dyDescent="0.3">
      <c r="A211" s="145"/>
      <c r="B211" s="90" t="s">
        <v>139</v>
      </c>
      <c r="C211" s="90">
        <v>1324</v>
      </c>
      <c r="D211" s="146"/>
    </row>
    <row r="212" spans="1:4" x14ac:dyDescent="0.3">
      <c r="A212" s="145"/>
      <c r="B212" s="90" t="s">
        <v>140</v>
      </c>
      <c r="C212" s="90">
        <v>1325</v>
      </c>
      <c r="D212" s="146"/>
    </row>
    <row r="213" spans="1:4" x14ac:dyDescent="0.3">
      <c r="A213" s="145"/>
      <c r="B213" s="90" t="s">
        <v>141</v>
      </c>
      <c r="C213" s="90">
        <v>1321</v>
      </c>
      <c r="D213" s="146"/>
    </row>
    <row r="214" spans="1:4" x14ac:dyDescent="0.3">
      <c r="A214" s="145"/>
      <c r="B214" s="90" t="s">
        <v>142</v>
      </c>
      <c r="C214" s="90">
        <v>1322</v>
      </c>
      <c r="D214" s="146"/>
    </row>
    <row r="215" spans="1:4" x14ac:dyDescent="0.3">
      <c r="A215" s="145"/>
      <c r="B215" s="90" t="s">
        <v>48</v>
      </c>
      <c r="C215" s="90">
        <v>1323</v>
      </c>
      <c r="D215" s="146"/>
    </row>
    <row r="216" spans="1:4" x14ac:dyDescent="0.3">
      <c r="A216" s="145"/>
      <c r="B216" s="90" t="s">
        <v>143</v>
      </c>
      <c r="C216" s="90">
        <v>1326</v>
      </c>
      <c r="D216" s="146"/>
    </row>
    <row r="217" spans="1:4" x14ac:dyDescent="0.3">
      <c r="A217" s="141"/>
      <c r="B217" s="142" t="s">
        <v>144</v>
      </c>
      <c r="C217" s="142">
        <v>1327</v>
      </c>
      <c r="D217" s="144">
        <f>SUM(D211:D215)-D216</f>
        <v>0</v>
      </c>
    </row>
    <row r="218" spans="1:4" x14ac:dyDescent="0.3">
      <c r="A218" s="141"/>
      <c r="B218" s="142" t="s">
        <v>145</v>
      </c>
      <c r="C218" s="142">
        <v>1250</v>
      </c>
      <c r="D218" s="144">
        <f>D217+D209+D199</f>
        <v>0</v>
      </c>
    </row>
    <row r="219" spans="1:4" x14ac:dyDescent="0.3">
      <c r="A219" s="141" t="s">
        <v>676</v>
      </c>
      <c r="B219" s="142" t="s">
        <v>147</v>
      </c>
      <c r="C219" s="90">
        <v>1281</v>
      </c>
      <c r="D219" s="146"/>
    </row>
    <row r="220" spans="1:4" x14ac:dyDescent="0.3">
      <c r="A220" s="141" t="s">
        <v>73</v>
      </c>
      <c r="B220" s="142" t="s">
        <v>148</v>
      </c>
      <c r="C220" s="90"/>
      <c r="D220" s="146"/>
    </row>
    <row r="221" spans="1:4" x14ac:dyDescent="0.3">
      <c r="A221" s="145"/>
      <c r="B221" s="90" t="s">
        <v>696</v>
      </c>
      <c r="C221" s="90"/>
      <c r="D221" s="146"/>
    </row>
    <row r="222" spans="1:4" x14ac:dyDescent="0.3">
      <c r="A222" s="145"/>
      <c r="B222" s="90" t="s">
        <v>697</v>
      </c>
      <c r="C222" s="90">
        <v>1242</v>
      </c>
      <c r="D222" s="146"/>
    </row>
    <row r="223" spans="1:4" x14ac:dyDescent="0.3">
      <c r="A223" s="145"/>
      <c r="B223" s="90" t="s">
        <v>698</v>
      </c>
      <c r="C223" s="90">
        <v>1311</v>
      </c>
      <c r="D223" s="146"/>
    </row>
    <row r="224" spans="1:4" x14ac:dyDescent="0.3">
      <c r="A224" s="145"/>
      <c r="B224" s="90" t="s">
        <v>601</v>
      </c>
      <c r="C224" s="90">
        <v>1315</v>
      </c>
      <c r="D224" s="146"/>
    </row>
    <row r="225" spans="1:4" x14ac:dyDescent="0.3">
      <c r="A225" s="145"/>
      <c r="B225" s="90" t="s">
        <v>693</v>
      </c>
      <c r="C225" s="90">
        <v>1342</v>
      </c>
      <c r="D225" s="146"/>
    </row>
    <row r="226" spans="1:4" x14ac:dyDescent="0.3">
      <c r="A226" s="145"/>
      <c r="B226" s="90" t="s">
        <v>48</v>
      </c>
      <c r="C226" s="90">
        <v>1312</v>
      </c>
      <c r="D226" s="146"/>
    </row>
    <row r="227" spans="1:4" x14ac:dyDescent="0.3">
      <c r="A227" s="145"/>
      <c r="B227" s="142" t="s">
        <v>699</v>
      </c>
      <c r="C227" s="90">
        <v>1343</v>
      </c>
      <c r="D227" s="146"/>
    </row>
    <row r="228" spans="1:4" x14ac:dyDescent="0.3">
      <c r="A228" s="145"/>
      <c r="B228" s="90" t="s">
        <v>149</v>
      </c>
      <c r="C228" s="90">
        <v>1313</v>
      </c>
      <c r="D228" s="146"/>
    </row>
    <row r="229" spans="1:4" x14ac:dyDescent="0.3">
      <c r="A229" s="145"/>
      <c r="B229" s="142" t="s">
        <v>672</v>
      </c>
      <c r="C229" s="142">
        <v>1319</v>
      </c>
      <c r="D229" s="144">
        <f>SUM(D222:D227)-D228</f>
        <v>0</v>
      </c>
    </row>
    <row r="230" spans="1:4" x14ac:dyDescent="0.3">
      <c r="A230" s="145"/>
      <c r="B230" s="142" t="s">
        <v>700</v>
      </c>
      <c r="C230" s="90">
        <v>1316</v>
      </c>
      <c r="D230" s="146"/>
    </row>
    <row r="231" spans="1:4" x14ac:dyDescent="0.3">
      <c r="A231" s="145"/>
      <c r="B231" s="142" t="s">
        <v>701</v>
      </c>
      <c r="C231" s="90">
        <v>1317</v>
      </c>
      <c r="D231" s="146"/>
    </row>
    <row r="232" spans="1:4" x14ac:dyDescent="0.3">
      <c r="A232" s="145"/>
      <c r="B232" s="142" t="s">
        <v>702</v>
      </c>
      <c r="C232" s="90"/>
      <c r="D232" s="146"/>
    </row>
    <row r="233" spans="1:4" x14ac:dyDescent="0.3">
      <c r="A233" s="145"/>
      <c r="B233" s="90" t="s">
        <v>697</v>
      </c>
      <c r="C233" s="90">
        <v>1381</v>
      </c>
      <c r="D233" s="146"/>
    </row>
    <row r="234" spans="1:4" x14ac:dyDescent="0.3">
      <c r="A234" s="145"/>
      <c r="B234" s="90" t="s">
        <v>698</v>
      </c>
      <c r="C234" s="90">
        <v>1382</v>
      </c>
      <c r="D234" s="146"/>
    </row>
    <row r="235" spans="1:4" x14ac:dyDescent="0.3">
      <c r="A235" s="145"/>
      <c r="B235" s="90" t="s">
        <v>601</v>
      </c>
      <c r="C235" s="90">
        <v>1383</v>
      </c>
      <c r="D235" s="146"/>
    </row>
    <row r="236" spans="1:4" x14ac:dyDescent="0.3">
      <c r="A236" s="145"/>
      <c r="B236" s="90" t="s">
        <v>693</v>
      </c>
      <c r="C236" s="90">
        <v>1384</v>
      </c>
      <c r="D236" s="146"/>
    </row>
    <row r="237" spans="1:4" x14ac:dyDescent="0.3">
      <c r="A237" s="145"/>
      <c r="B237" s="90" t="s">
        <v>48</v>
      </c>
      <c r="C237" s="90">
        <v>1385</v>
      </c>
      <c r="D237" s="146"/>
    </row>
    <row r="238" spans="1:4" x14ac:dyDescent="0.3">
      <c r="A238" s="145"/>
      <c r="B238" s="90" t="s">
        <v>703</v>
      </c>
      <c r="C238" s="90">
        <v>1386</v>
      </c>
      <c r="D238" s="146"/>
    </row>
    <row r="239" spans="1:4" x14ac:dyDescent="0.3">
      <c r="A239" s="145"/>
      <c r="B239" s="142" t="s">
        <v>675</v>
      </c>
      <c r="C239" s="142">
        <v>1320</v>
      </c>
      <c r="D239" s="144">
        <f>D229+D230+D231+SUM(D233:D238)</f>
        <v>0</v>
      </c>
    </row>
    <row r="240" spans="1:4" x14ac:dyDescent="0.3">
      <c r="A240" s="141" t="s">
        <v>150</v>
      </c>
      <c r="B240" s="142" t="s">
        <v>151</v>
      </c>
      <c r="C240" s="90"/>
      <c r="D240" s="146"/>
    </row>
    <row r="241" spans="1:4" x14ac:dyDescent="0.3">
      <c r="A241" s="145"/>
      <c r="B241" s="90" t="s">
        <v>152</v>
      </c>
      <c r="C241" s="90">
        <v>1328</v>
      </c>
      <c r="D241" s="146"/>
    </row>
    <row r="242" spans="1:4" x14ac:dyDescent="0.3">
      <c r="A242" s="145"/>
      <c r="B242" s="90" t="s">
        <v>153</v>
      </c>
      <c r="C242" s="90">
        <v>1329</v>
      </c>
      <c r="D242" s="146"/>
    </row>
    <row r="243" spans="1:4" x14ac:dyDescent="0.3">
      <c r="A243" s="145"/>
      <c r="B243" s="90" t="s">
        <v>154</v>
      </c>
      <c r="C243" s="90">
        <v>1605</v>
      </c>
      <c r="D243" s="146"/>
    </row>
    <row r="244" spans="1:4" x14ac:dyDescent="0.3">
      <c r="A244" s="145"/>
      <c r="B244" s="142" t="s">
        <v>155</v>
      </c>
      <c r="C244" s="142">
        <v>1330</v>
      </c>
      <c r="D244" s="144">
        <f>D241+D242+D243</f>
        <v>0</v>
      </c>
    </row>
    <row r="245" spans="1:4" x14ac:dyDescent="0.3">
      <c r="A245" s="145"/>
      <c r="B245" s="142" t="s">
        <v>156</v>
      </c>
      <c r="C245" s="142">
        <v>1230</v>
      </c>
      <c r="D245" s="144">
        <f>D244+D239+D219+D218+D195+D194+D193</f>
        <v>0</v>
      </c>
    </row>
    <row r="246" spans="1:4" x14ac:dyDescent="0.3">
      <c r="A246" s="145">
        <v>2</v>
      </c>
      <c r="B246" s="142" t="s">
        <v>157</v>
      </c>
      <c r="C246" s="90"/>
      <c r="D246" s="146"/>
    </row>
    <row r="247" spans="1:4" x14ac:dyDescent="0.3">
      <c r="A247" s="141" t="s">
        <v>6</v>
      </c>
      <c r="B247" s="142" t="s">
        <v>158</v>
      </c>
      <c r="C247" s="90"/>
      <c r="D247" s="146"/>
    </row>
    <row r="248" spans="1:4" x14ac:dyDescent="0.3">
      <c r="A248" s="145"/>
      <c r="B248" s="142" t="s">
        <v>704</v>
      </c>
      <c r="C248" s="90"/>
      <c r="D248" s="146"/>
    </row>
    <row r="249" spans="1:4" x14ac:dyDescent="0.3">
      <c r="A249" s="145"/>
      <c r="B249" s="90" t="s">
        <v>705</v>
      </c>
      <c r="C249" s="90">
        <v>1511</v>
      </c>
      <c r="D249" s="146"/>
    </row>
    <row r="250" spans="1:4" x14ac:dyDescent="0.3">
      <c r="A250" s="145"/>
      <c r="B250" s="90" t="s">
        <v>601</v>
      </c>
      <c r="C250" s="90">
        <v>1509</v>
      </c>
      <c r="D250" s="146"/>
    </row>
    <row r="251" spans="1:4" x14ac:dyDescent="0.3">
      <c r="A251" s="145"/>
      <c r="B251" s="90" t="s">
        <v>693</v>
      </c>
      <c r="C251" s="90">
        <v>1508</v>
      </c>
      <c r="D251" s="146"/>
    </row>
    <row r="252" spans="1:4" x14ac:dyDescent="0.3">
      <c r="A252" s="145"/>
      <c r="B252" s="90" t="s">
        <v>694</v>
      </c>
      <c r="C252" s="90">
        <v>1512</v>
      </c>
      <c r="D252" s="146"/>
    </row>
    <row r="253" spans="1:4" x14ac:dyDescent="0.3">
      <c r="A253" s="145"/>
      <c r="B253" s="90" t="s">
        <v>159</v>
      </c>
      <c r="C253" s="90">
        <v>1513</v>
      </c>
      <c r="D253" s="146"/>
    </row>
    <row r="254" spans="1:4" x14ac:dyDescent="0.3">
      <c r="A254" s="145"/>
      <c r="B254" s="90" t="s">
        <v>160</v>
      </c>
      <c r="C254" s="90">
        <v>1514</v>
      </c>
      <c r="D254" s="146"/>
    </row>
    <row r="255" spans="1:4" x14ac:dyDescent="0.3">
      <c r="A255" s="145"/>
      <c r="B255" s="90" t="s">
        <v>48</v>
      </c>
      <c r="C255" s="90">
        <v>1515</v>
      </c>
      <c r="D255" s="146"/>
    </row>
    <row r="256" spans="1:4" x14ac:dyDescent="0.3">
      <c r="A256" s="145"/>
      <c r="B256" s="90" t="s">
        <v>149</v>
      </c>
      <c r="C256" s="90">
        <v>1516</v>
      </c>
      <c r="D256" s="146"/>
    </row>
    <row r="257" spans="1:4" x14ac:dyDescent="0.3">
      <c r="A257" s="145"/>
      <c r="B257" s="142" t="s">
        <v>161</v>
      </c>
      <c r="C257" s="142">
        <v>1520</v>
      </c>
      <c r="D257" s="144">
        <f>SUM(D249:D255)-D256</f>
        <v>0</v>
      </c>
    </row>
    <row r="258" spans="1:4" x14ac:dyDescent="0.3">
      <c r="A258" s="145"/>
      <c r="B258" s="142" t="s">
        <v>706</v>
      </c>
      <c r="C258" s="90"/>
      <c r="D258" s="146"/>
    </row>
    <row r="259" spans="1:4" x14ac:dyDescent="0.3">
      <c r="A259" s="145"/>
      <c r="B259" s="90" t="s">
        <v>139</v>
      </c>
      <c r="C259" s="90">
        <v>1521</v>
      </c>
      <c r="D259" s="146"/>
    </row>
    <row r="260" spans="1:4" x14ac:dyDescent="0.3">
      <c r="A260" s="145"/>
      <c r="B260" s="90" t="s">
        <v>140</v>
      </c>
      <c r="C260" s="90">
        <v>1522</v>
      </c>
      <c r="D260" s="146"/>
    </row>
    <row r="261" spans="1:4" x14ac:dyDescent="0.3">
      <c r="A261" s="145"/>
      <c r="B261" s="90" t="s">
        <v>141</v>
      </c>
      <c r="C261" s="90">
        <v>1523</v>
      </c>
      <c r="D261" s="146"/>
    </row>
    <row r="262" spans="1:4" x14ac:dyDescent="0.3">
      <c r="A262" s="145"/>
      <c r="B262" s="90" t="s">
        <v>142</v>
      </c>
      <c r="C262" s="90">
        <v>1524</v>
      </c>
      <c r="D262" s="146"/>
    </row>
    <row r="263" spans="1:4" x14ac:dyDescent="0.3">
      <c r="A263" s="145"/>
      <c r="B263" s="90" t="s">
        <v>48</v>
      </c>
      <c r="C263" s="90">
        <v>1525</v>
      </c>
      <c r="D263" s="146"/>
    </row>
    <row r="264" spans="1:4" x14ac:dyDescent="0.3">
      <c r="A264" s="145"/>
      <c r="B264" s="90" t="s">
        <v>143</v>
      </c>
      <c r="C264" s="90">
        <v>1526</v>
      </c>
      <c r="D264" s="146"/>
    </row>
    <row r="265" spans="1:4" x14ac:dyDescent="0.3">
      <c r="A265" s="145"/>
      <c r="B265" s="142" t="s">
        <v>162</v>
      </c>
      <c r="C265" s="142">
        <v>1530</v>
      </c>
      <c r="D265" s="144">
        <f>SUM(D259:D263)-D264</f>
        <v>0</v>
      </c>
    </row>
    <row r="266" spans="1:4" x14ac:dyDescent="0.3">
      <c r="A266" s="145"/>
      <c r="B266" s="142" t="s">
        <v>163</v>
      </c>
      <c r="C266" s="142">
        <v>1540</v>
      </c>
      <c r="D266" s="144">
        <f>D257+D265</f>
        <v>0</v>
      </c>
    </row>
    <row r="267" spans="1:4" x14ac:dyDescent="0.3">
      <c r="A267" s="141" t="s">
        <v>23</v>
      </c>
      <c r="B267" s="142" t="s">
        <v>164</v>
      </c>
      <c r="C267" s="90"/>
      <c r="D267" s="146"/>
    </row>
    <row r="268" spans="1:4" x14ac:dyDescent="0.3">
      <c r="A268" s="145"/>
      <c r="B268" s="90" t="s">
        <v>165</v>
      </c>
      <c r="C268" s="90">
        <v>1531</v>
      </c>
      <c r="D268" s="146"/>
    </row>
    <row r="269" spans="1:4" x14ac:dyDescent="0.3">
      <c r="A269" s="145"/>
      <c r="B269" s="90" t="s">
        <v>166</v>
      </c>
      <c r="C269" s="90">
        <v>1532</v>
      </c>
      <c r="D269" s="146"/>
    </row>
    <row r="270" spans="1:4" x14ac:dyDescent="0.3">
      <c r="A270" s="145" t="s">
        <v>167</v>
      </c>
      <c r="B270" s="90" t="s">
        <v>168</v>
      </c>
      <c r="C270" s="90">
        <v>1533</v>
      </c>
      <c r="D270" s="146"/>
    </row>
    <row r="271" spans="1:4" x14ac:dyDescent="0.3">
      <c r="A271" s="145"/>
      <c r="B271" s="90" t="s">
        <v>169</v>
      </c>
      <c r="C271" s="90">
        <v>1534</v>
      </c>
      <c r="D271" s="146"/>
    </row>
    <row r="272" spans="1:4" x14ac:dyDescent="0.3">
      <c r="A272" s="145"/>
      <c r="B272" s="90" t="s">
        <v>170</v>
      </c>
      <c r="C272" s="90">
        <v>1535</v>
      </c>
      <c r="D272" s="146"/>
    </row>
    <row r="273" spans="1:4" x14ac:dyDescent="0.3">
      <c r="A273" s="145"/>
      <c r="B273" s="90" t="s">
        <v>171</v>
      </c>
      <c r="C273" s="90">
        <v>1536</v>
      </c>
      <c r="D273" s="146"/>
    </row>
    <row r="274" spans="1:4" x14ac:dyDescent="0.3">
      <c r="A274" s="141"/>
      <c r="B274" s="142" t="s">
        <v>172</v>
      </c>
      <c r="C274" s="142">
        <v>1550</v>
      </c>
      <c r="D274" s="144">
        <f>SUM(D268:D273)</f>
        <v>0</v>
      </c>
    </row>
    <row r="275" spans="1:4" x14ac:dyDescent="0.3">
      <c r="A275" s="141" t="s">
        <v>43</v>
      </c>
      <c r="B275" s="142" t="s">
        <v>173</v>
      </c>
      <c r="C275" s="90"/>
      <c r="D275" s="146"/>
    </row>
    <row r="276" spans="1:4" ht="33" x14ac:dyDescent="0.3">
      <c r="A276" s="145"/>
      <c r="B276" s="90" t="s">
        <v>174</v>
      </c>
      <c r="C276" s="90">
        <v>1541</v>
      </c>
      <c r="D276" s="146"/>
    </row>
    <row r="277" spans="1:4" x14ac:dyDescent="0.3">
      <c r="A277" s="145"/>
      <c r="B277" s="90" t="s">
        <v>175</v>
      </c>
      <c r="C277" s="90">
        <v>1542</v>
      </c>
      <c r="D277" s="146"/>
    </row>
    <row r="278" spans="1:4" x14ac:dyDescent="0.3">
      <c r="A278" s="141"/>
      <c r="B278" s="142" t="s">
        <v>176</v>
      </c>
      <c r="C278" s="142">
        <v>1545</v>
      </c>
      <c r="D278" s="144">
        <f>D276+D277</f>
        <v>0</v>
      </c>
    </row>
    <row r="279" spans="1:4" x14ac:dyDescent="0.3">
      <c r="A279" s="141" t="s">
        <v>73</v>
      </c>
      <c r="B279" s="142" t="s">
        <v>177</v>
      </c>
      <c r="C279" s="90"/>
      <c r="D279" s="146"/>
    </row>
    <row r="280" spans="1:4" x14ac:dyDescent="0.3">
      <c r="A280" s="145"/>
      <c r="B280" s="90" t="s">
        <v>178</v>
      </c>
      <c r="C280" s="90">
        <v>1546</v>
      </c>
      <c r="D280" s="146"/>
    </row>
    <row r="281" spans="1:4" x14ac:dyDescent="0.3">
      <c r="A281" s="145"/>
      <c r="B281" s="90" t="s">
        <v>179</v>
      </c>
      <c r="C281" s="90">
        <v>1547</v>
      </c>
      <c r="D281" s="146"/>
    </row>
    <row r="282" spans="1:4" x14ac:dyDescent="0.3">
      <c r="A282" s="141"/>
      <c r="B282" s="142" t="s">
        <v>180</v>
      </c>
      <c r="C282" s="142">
        <v>1560</v>
      </c>
      <c r="D282" s="144">
        <f>D280+D281</f>
        <v>0</v>
      </c>
    </row>
    <row r="283" spans="1:4" x14ac:dyDescent="0.3">
      <c r="A283" s="141" t="s">
        <v>150</v>
      </c>
      <c r="B283" s="142" t="s">
        <v>181</v>
      </c>
      <c r="C283" s="90"/>
      <c r="D283" s="146"/>
    </row>
    <row r="284" spans="1:4" x14ac:dyDescent="0.3">
      <c r="A284" s="141"/>
      <c r="B284" s="142" t="s">
        <v>707</v>
      </c>
      <c r="C284" s="90"/>
      <c r="D284" s="146"/>
    </row>
    <row r="285" spans="1:4" x14ac:dyDescent="0.3">
      <c r="A285" s="145"/>
      <c r="B285" s="90" t="s">
        <v>708</v>
      </c>
      <c r="C285" s="90">
        <v>1601</v>
      </c>
      <c r="D285" s="146"/>
    </row>
    <row r="286" spans="1:4" x14ac:dyDescent="0.3">
      <c r="A286" s="145"/>
      <c r="B286" s="90" t="s">
        <v>692</v>
      </c>
      <c r="C286" s="90">
        <v>1602</v>
      </c>
      <c r="D286" s="146"/>
    </row>
    <row r="287" spans="1:4" x14ac:dyDescent="0.3">
      <c r="A287" s="145"/>
      <c r="B287" s="90" t="s">
        <v>601</v>
      </c>
      <c r="C287" s="90">
        <v>1606</v>
      </c>
      <c r="D287" s="146"/>
    </row>
    <row r="288" spans="1:4" x14ac:dyDescent="0.3">
      <c r="A288" s="145"/>
      <c r="B288" s="90" t="s">
        <v>693</v>
      </c>
      <c r="C288" s="90">
        <v>1611</v>
      </c>
      <c r="D288" s="146"/>
    </row>
    <row r="289" spans="1:4" x14ac:dyDescent="0.3">
      <c r="A289" s="145"/>
      <c r="B289" s="90" t="s">
        <v>709</v>
      </c>
      <c r="C289" s="90">
        <v>1603</v>
      </c>
      <c r="D289" s="146"/>
    </row>
    <row r="290" spans="1:4" x14ac:dyDescent="0.3">
      <c r="A290" s="145"/>
      <c r="B290" s="90" t="s">
        <v>710</v>
      </c>
      <c r="C290" s="90">
        <v>1607</v>
      </c>
      <c r="D290" s="146"/>
    </row>
    <row r="291" spans="1:4" x14ac:dyDescent="0.3">
      <c r="A291" s="145"/>
      <c r="B291" s="90" t="s">
        <v>143</v>
      </c>
      <c r="C291" s="90">
        <v>1604</v>
      </c>
      <c r="D291" s="146"/>
    </row>
    <row r="292" spans="1:4" x14ac:dyDescent="0.3">
      <c r="A292" s="145"/>
      <c r="B292" s="142" t="s">
        <v>671</v>
      </c>
      <c r="C292" s="142">
        <v>1608</v>
      </c>
      <c r="D292" s="144">
        <f>SUM(D285:D290)-D291</f>
        <v>0</v>
      </c>
    </row>
    <row r="293" spans="1:4" x14ac:dyDescent="0.3">
      <c r="A293" s="145"/>
      <c r="B293" s="90" t="s">
        <v>711</v>
      </c>
      <c r="C293" s="90">
        <v>1306</v>
      </c>
      <c r="D293" s="146"/>
    </row>
    <row r="294" spans="1:4" x14ac:dyDescent="0.3">
      <c r="A294" s="145"/>
      <c r="B294" s="142" t="s">
        <v>712</v>
      </c>
      <c r="C294" s="90"/>
      <c r="D294" s="146"/>
    </row>
    <row r="295" spans="1:4" x14ac:dyDescent="0.3">
      <c r="A295" s="145"/>
      <c r="B295" s="90" t="s">
        <v>697</v>
      </c>
      <c r="C295" s="90">
        <v>1392</v>
      </c>
      <c r="D295" s="146"/>
    </row>
    <row r="296" spans="1:4" x14ac:dyDescent="0.3">
      <c r="A296" s="145"/>
      <c r="B296" s="90" t="s">
        <v>698</v>
      </c>
      <c r="C296" s="90">
        <v>1393</v>
      </c>
      <c r="D296" s="146"/>
    </row>
    <row r="297" spans="1:4" x14ac:dyDescent="0.3">
      <c r="A297" s="145"/>
      <c r="B297" s="90" t="s">
        <v>601</v>
      </c>
      <c r="C297" s="90">
        <v>1394</v>
      </c>
      <c r="D297" s="146"/>
    </row>
    <row r="298" spans="1:4" x14ac:dyDescent="0.3">
      <c r="A298" s="145"/>
      <c r="B298" s="90" t="s">
        <v>693</v>
      </c>
      <c r="C298" s="90">
        <v>1395</v>
      </c>
      <c r="D298" s="146"/>
    </row>
    <row r="299" spans="1:4" x14ac:dyDescent="0.3">
      <c r="A299" s="145"/>
      <c r="B299" s="90" t="s">
        <v>48</v>
      </c>
      <c r="C299" s="90">
        <v>1396</v>
      </c>
      <c r="D299" s="146"/>
    </row>
    <row r="300" spans="1:4" x14ac:dyDescent="0.3">
      <c r="A300" s="145"/>
      <c r="B300" s="142" t="s">
        <v>713</v>
      </c>
      <c r="C300" s="90">
        <v>1397</v>
      </c>
      <c r="D300" s="146"/>
    </row>
    <row r="301" spans="1:4" x14ac:dyDescent="0.3">
      <c r="A301" s="145"/>
      <c r="B301" s="142" t="s">
        <v>674</v>
      </c>
      <c r="C301" s="142">
        <v>1620</v>
      </c>
      <c r="D301" s="144">
        <f>D292+D293+SUM(D295:D300)</f>
        <v>0</v>
      </c>
    </row>
    <row r="302" spans="1:4" x14ac:dyDescent="0.3">
      <c r="A302" s="145" t="s">
        <v>182</v>
      </c>
      <c r="B302" s="90" t="s">
        <v>183</v>
      </c>
      <c r="C302" s="90">
        <v>1308</v>
      </c>
      <c r="D302" s="146"/>
    </row>
    <row r="303" spans="1:4" x14ac:dyDescent="0.3">
      <c r="A303" s="145"/>
      <c r="B303" s="142" t="s">
        <v>540</v>
      </c>
      <c r="C303" s="90">
        <v>1309</v>
      </c>
      <c r="D303" s="144">
        <f>D302+D301+D282+D278+D274+D266</f>
        <v>0</v>
      </c>
    </row>
    <row r="304" spans="1:4" x14ac:dyDescent="0.3">
      <c r="A304" s="145"/>
      <c r="B304" s="142" t="s">
        <v>937</v>
      </c>
      <c r="C304" s="90">
        <v>1293</v>
      </c>
      <c r="D304" s="144"/>
    </row>
    <row r="305" spans="1:4" x14ac:dyDescent="0.3">
      <c r="A305" s="145"/>
      <c r="B305" s="142" t="s">
        <v>1003</v>
      </c>
      <c r="C305" s="142">
        <v>1300</v>
      </c>
      <c r="D305" s="144">
        <f>D303+D245+D304</f>
        <v>0</v>
      </c>
    </row>
    <row r="306" spans="1:4" x14ac:dyDescent="0.3">
      <c r="A306" s="152" t="s">
        <v>184</v>
      </c>
      <c r="B306" s="151"/>
      <c r="C306" s="151"/>
      <c r="D306" s="153"/>
    </row>
    <row r="307" spans="1:4" x14ac:dyDescent="0.3">
      <c r="A307" s="154"/>
      <c r="B307" s="151"/>
      <c r="C307" s="151"/>
      <c r="D307" s="153"/>
    </row>
    <row r="308" spans="1:4" x14ac:dyDescent="0.3">
      <c r="A308" s="154"/>
      <c r="B308" s="151"/>
      <c r="C308" s="151"/>
      <c r="D308" s="153"/>
    </row>
    <row r="309" spans="1:4" ht="20.25" x14ac:dyDescent="0.3">
      <c r="A309" s="203" t="s">
        <v>773</v>
      </c>
      <c r="B309" s="203"/>
      <c r="C309" s="203"/>
      <c r="D309" s="203"/>
    </row>
    <row r="310" spans="1:4" x14ac:dyDescent="0.3">
      <c r="A310" s="145">
        <v>1</v>
      </c>
      <c r="B310" s="142" t="s">
        <v>185</v>
      </c>
      <c r="C310" s="90"/>
      <c r="D310" s="146"/>
    </row>
    <row r="311" spans="1:4" x14ac:dyDescent="0.3">
      <c r="A311" s="145"/>
      <c r="B311" s="90" t="s">
        <v>186</v>
      </c>
      <c r="C311" s="90">
        <v>1401</v>
      </c>
      <c r="D311" s="146"/>
    </row>
    <row r="312" spans="1:4" x14ac:dyDescent="0.3">
      <c r="A312" s="145"/>
      <c r="B312" s="90" t="s">
        <v>187</v>
      </c>
      <c r="C312" s="90">
        <v>1404</v>
      </c>
      <c r="D312" s="146"/>
    </row>
    <row r="313" spans="1:4" ht="33" x14ac:dyDescent="0.3">
      <c r="A313" s="145"/>
      <c r="B313" s="90" t="s">
        <v>188</v>
      </c>
      <c r="C313" s="90">
        <v>1417</v>
      </c>
      <c r="D313" s="146"/>
    </row>
    <row r="314" spans="1:4" x14ac:dyDescent="0.3">
      <c r="A314" s="145"/>
      <c r="B314" s="142" t="s">
        <v>189</v>
      </c>
      <c r="C314" s="142">
        <v>1410</v>
      </c>
      <c r="D314" s="144">
        <f>SUM(D311:D313)</f>
        <v>0</v>
      </c>
    </row>
    <row r="315" spans="1:4" x14ac:dyDescent="0.3">
      <c r="A315" s="145"/>
      <c r="B315" s="90" t="s">
        <v>190</v>
      </c>
      <c r="C315" s="90">
        <v>1411</v>
      </c>
      <c r="D315" s="146"/>
    </row>
    <row r="316" spans="1:4" x14ac:dyDescent="0.3">
      <c r="A316" s="145"/>
      <c r="B316" s="142" t="s">
        <v>191</v>
      </c>
      <c r="C316" s="142">
        <v>1403</v>
      </c>
      <c r="D316" s="144">
        <f>D314-D315</f>
        <v>0</v>
      </c>
    </row>
    <row r="317" spans="1:4" x14ac:dyDescent="0.3">
      <c r="A317" s="145"/>
      <c r="B317" s="90" t="s">
        <v>192</v>
      </c>
      <c r="C317" s="90">
        <v>1402</v>
      </c>
      <c r="D317" s="146"/>
    </row>
    <row r="318" spans="1:4" x14ac:dyDescent="0.3">
      <c r="A318" s="145"/>
      <c r="B318" s="142" t="s">
        <v>1107</v>
      </c>
      <c r="C318" s="142">
        <v>1405</v>
      </c>
      <c r="D318" s="144">
        <f>D316+D317</f>
        <v>0</v>
      </c>
    </row>
    <row r="319" spans="1:4" x14ac:dyDescent="0.3">
      <c r="A319" s="145">
        <v>2</v>
      </c>
      <c r="B319" s="142" t="s">
        <v>194</v>
      </c>
      <c r="C319" s="90"/>
      <c r="D319" s="146"/>
    </row>
    <row r="320" spans="1:4" x14ac:dyDescent="0.3">
      <c r="A320" s="145"/>
      <c r="B320" s="90" t="s">
        <v>195</v>
      </c>
      <c r="C320" s="90">
        <v>1407</v>
      </c>
      <c r="D320" s="146"/>
    </row>
    <row r="321" spans="1:4" x14ac:dyDescent="0.3">
      <c r="A321" s="145"/>
      <c r="B321" s="90" t="s">
        <v>196</v>
      </c>
      <c r="C321" s="90">
        <v>1406</v>
      </c>
      <c r="D321" s="146"/>
    </row>
    <row r="322" spans="1:4" x14ac:dyDescent="0.3">
      <c r="A322" s="145"/>
      <c r="B322" s="90" t="s">
        <v>197</v>
      </c>
      <c r="C322" s="90">
        <v>1419</v>
      </c>
      <c r="D322" s="146"/>
    </row>
    <row r="323" spans="1:4" x14ac:dyDescent="0.3">
      <c r="A323" s="145"/>
      <c r="B323" s="90" t="s">
        <v>198</v>
      </c>
      <c r="C323" s="90">
        <v>1408</v>
      </c>
      <c r="D323" s="146"/>
    </row>
    <row r="324" spans="1:4" x14ac:dyDescent="0.3">
      <c r="A324" s="145"/>
      <c r="B324" s="90" t="s">
        <v>199</v>
      </c>
      <c r="C324" s="90">
        <v>1412</v>
      </c>
      <c r="D324" s="146"/>
    </row>
    <row r="325" spans="1:4" x14ac:dyDescent="0.3">
      <c r="A325" s="145"/>
      <c r="B325" s="90" t="s">
        <v>200</v>
      </c>
      <c r="C325" s="90">
        <v>1409</v>
      </c>
      <c r="D325" s="146"/>
    </row>
    <row r="326" spans="1:4" ht="49.5" x14ac:dyDescent="0.3">
      <c r="A326" s="145"/>
      <c r="B326" s="90" t="s">
        <v>545</v>
      </c>
      <c r="C326" s="90">
        <v>1415</v>
      </c>
      <c r="D326" s="146"/>
    </row>
    <row r="327" spans="1:4" x14ac:dyDescent="0.3">
      <c r="A327" s="145"/>
      <c r="B327" s="90" t="s">
        <v>201</v>
      </c>
      <c r="C327" s="90">
        <v>1418</v>
      </c>
      <c r="D327" s="146"/>
    </row>
    <row r="328" spans="1:4" x14ac:dyDescent="0.3">
      <c r="A328" s="145"/>
      <c r="B328" s="90" t="s">
        <v>202</v>
      </c>
      <c r="C328" s="90">
        <v>1416</v>
      </c>
      <c r="D328" s="146"/>
    </row>
    <row r="329" spans="1:4" x14ac:dyDescent="0.3">
      <c r="A329" s="145"/>
      <c r="B329" s="90" t="s">
        <v>203</v>
      </c>
      <c r="C329" s="90">
        <v>1414</v>
      </c>
      <c r="D329" s="146"/>
    </row>
    <row r="330" spans="1:4" x14ac:dyDescent="0.3">
      <c r="A330" s="145"/>
      <c r="B330" s="90" t="s">
        <v>939</v>
      </c>
      <c r="C330" s="90">
        <v>1676</v>
      </c>
      <c r="D330" s="146"/>
    </row>
    <row r="331" spans="1:4" ht="33" x14ac:dyDescent="0.3">
      <c r="A331" s="145"/>
      <c r="B331" s="142" t="s">
        <v>1004</v>
      </c>
      <c r="C331" s="142">
        <v>1420</v>
      </c>
      <c r="D331" s="144">
        <f>SUM(D320:D329)</f>
        <v>0</v>
      </c>
    </row>
    <row r="332" spans="1:4" ht="33" x14ac:dyDescent="0.3">
      <c r="A332" s="145">
        <v>3</v>
      </c>
      <c r="B332" s="142" t="s">
        <v>204</v>
      </c>
      <c r="C332" s="142">
        <v>1425</v>
      </c>
      <c r="D332" s="144">
        <f>D318-D331</f>
        <v>0</v>
      </c>
    </row>
    <row r="333" spans="1:4" x14ac:dyDescent="0.3">
      <c r="A333" s="145">
        <v>4</v>
      </c>
      <c r="B333" s="155" t="s">
        <v>205</v>
      </c>
      <c r="C333" s="90">
        <v>1435</v>
      </c>
      <c r="D333" s="146"/>
    </row>
    <row r="334" spans="1:4" x14ac:dyDescent="0.3">
      <c r="A334" s="145">
        <v>5</v>
      </c>
      <c r="B334" s="155" t="s">
        <v>206</v>
      </c>
      <c r="C334" s="90">
        <v>1436</v>
      </c>
      <c r="D334" s="146"/>
    </row>
    <row r="335" spans="1:4" ht="33" x14ac:dyDescent="0.3">
      <c r="A335" s="145">
        <v>6</v>
      </c>
      <c r="B335" s="142" t="s">
        <v>207</v>
      </c>
      <c r="C335" s="142">
        <v>1437</v>
      </c>
      <c r="D335" s="144">
        <f>D332-D333-D334</f>
        <v>0</v>
      </c>
    </row>
    <row r="336" spans="1:4" x14ac:dyDescent="0.3">
      <c r="A336" s="145">
        <v>7</v>
      </c>
      <c r="B336" s="155" t="s">
        <v>208</v>
      </c>
      <c r="C336" s="90"/>
      <c r="D336" s="146"/>
    </row>
    <row r="337" spans="1:4" x14ac:dyDescent="0.3">
      <c r="A337" s="145"/>
      <c r="B337" s="156" t="s">
        <v>209</v>
      </c>
      <c r="C337" s="90">
        <v>1441</v>
      </c>
      <c r="D337" s="146"/>
    </row>
    <row r="338" spans="1:4" x14ac:dyDescent="0.3">
      <c r="A338" s="145"/>
      <c r="B338" s="156" t="s">
        <v>765</v>
      </c>
      <c r="C338" s="90">
        <v>1446</v>
      </c>
      <c r="D338" s="146"/>
    </row>
    <row r="339" spans="1:4" x14ac:dyDescent="0.3">
      <c r="A339" s="145"/>
      <c r="B339" s="156" t="s">
        <v>766</v>
      </c>
      <c r="C339" s="90">
        <v>1442</v>
      </c>
      <c r="D339" s="146"/>
    </row>
    <row r="340" spans="1:4" x14ac:dyDescent="0.3">
      <c r="A340" s="145"/>
      <c r="B340" s="156" t="s">
        <v>767</v>
      </c>
      <c r="C340" s="90">
        <v>1443</v>
      </c>
      <c r="D340" s="146"/>
    </row>
    <row r="341" spans="1:4" x14ac:dyDescent="0.3">
      <c r="A341" s="145"/>
      <c r="B341" s="156" t="s">
        <v>768</v>
      </c>
      <c r="C341" s="90">
        <v>1445</v>
      </c>
      <c r="D341" s="146"/>
    </row>
    <row r="342" spans="1:4" x14ac:dyDescent="0.3">
      <c r="A342" s="145"/>
      <c r="B342" s="90" t="s">
        <v>210</v>
      </c>
      <c r="C342" s="90">
        <v>1447</v>
      </c>
      <c r="D342" s="146"/>
    </row>
    <row r="343" spans="1:4" x14ac:dyDescent="0.3">
      <c r="A343" s="145"/>
      <c r="B343" s="90" t="s">
        <v>211</v>
      </c>
      <c r="C343" s="90">
        <v>1449</v>
      </c>
      <c r="D343" s="146"/>
    </row>
    <row r="344" spans="1:4" x14ac:dyDescent="0.3">
      <c r="A344" s="145"/>
      <c r="B344" s="90" t="s">
        <v>212</v>
      </c>
      <c r="C344" s="90">
        <v>1451</v>
      </c>
      <c r="D344" s="146"/>
    </row>
    <row r="345" spans="1:4" x14ac:dyDescent="0.3">
      <c r="A345" s="145"/>
      <c r="B345" s="156" t="s">
        <v>213</v>
      </c>
      <c r="C345" s="90">
        <v>1444</v>
      </c>
      <c r="D345" s="146"/>
    </row>
    <row r="346" spans="1:4" x14ac:dyDescent="0.3">
      <c r="A346" s="145"/>
      <c r="B346" s="156" t="s">
        <v>214</v>
      </c>
      <c r="C346" s="90">
        <v>1448</v>
      </c>
      <c r="D346" s="146"/>
    </row>
    <row r="347" spans="1:4" x14ac:dyDescent="0.3">
      <c r="A347" s="145"/>
      <c r="B347" s="155" t="s">
        <v>215</v>
      </c>
      <c r="C347" s="142">
        <v>1450</v>
      </c>
      <c r="D347" s="144">
        <f>SUM(D337:D345)-D346</f>
        <v>0</v>
      </c>
    </row>
    <row r="348" spans="1:4" x14ac:dyDescent="0.3">
      <c r="A348" s="145">
        <v>8</v>
      </c>
      <c r="B348" s="155" t="s">
        <v>673</v>
      </c>
      <c r="C348" s="142">
        <v>1455</v>
      </c>
      <c r="D348" s="144">
        <f>D335-D347</f>
        <v>0</v>
      </c>
    </row>
    <row r="349" spans="1:4" x14ac:dyDescent="0.3">
      <c r="A349" s="145">
        <v>9</v>
      </c>
      <c r="B349" s="156" t="s">
        <v>216</v>
      </c>
      <c r="C349" s="90">
        <v>1427</v>
      </c>
      <c r="D349" s="146"/>
    </row>
    <row r="350" spans="1:4" x14ac:dyDescent="0.3">
      <c r="A350" s="145">
        <v>10</v>
      </c>
      <c r="B350" s="155" t="s">
        <v>217</v>
      </c>
      <c r="C350" s="142">
        <v>1467</v>
      </c>
      <c r="D350" s="144">
        <f>D348-D349</f>
        <v>0</v>
      </c>
    </row>
    <row r="351" spans="1:4" x14ac:dyDescent="0.3">
      <c r="A351" s="145">
        <v>11</v>
      </c>
      <c r="B351" s="156" t="s">
        <v>218</v>
      </c>
      <c r="C351" s="90">
        <v>1426</v>
      </c>
      <c r="D351" s="146"/>
    </row>
    <row r="352" spans="1:4" x14ac:dyDescent="0.3">
      <c r="A352" s="145">
        <v>12</v>
      </c>
      <c r="B352" s="155" t="s">
        <v>219</v>
      </c>
      <c r="C352" s="142">
        <v>1468</v>
      </c>
      <c r="D352" s="144">
        <f>D350-D351</f>
        <v>0</v>
      </c>
    </row>
    <row r="353" spans="1:4" x14ac:dyDescent="0.3">
      <c r="A353" s="145">
        <v>13</v>
      </c>
      <c r="B353" s="155" t="s">
        <v>220</v>
      </c>
      <c r="C353" s="142"/>
      <c r="D353" s="146"/>
    </row>
    <row r="354" spans="1:4" x14ac:dyDescent="0.3">
      <c r="A354" s="145"/>
      <c r="B354" s="156" t="s">
        <v>221</v>
      </c>
      <c r="C354" s="90">
        <v>1461</v>
      </c>
      <c r="D354" s="146"/>
    </row>
    <row r="355" spans="1:4" x14ac:dyDescent="0.3">
      <c r="A355" s="145"/>
      <c r="B355" s="156" t="s">
        <v>222</v>
      </c>
      <c r="C355" s="90">
        <v>1464</v>
      </c>
      <c r="D355" s="146"/>
    </row>
    <row r="356" spans="1:4" x14ac:dyDescent="0.3">
      <c r="A356" s="145"/>
      <c r="B356" s="155" t="s">
        <v>223</v>
      </c>
      <c r="C356" s="142">
        <v>1466</v>
      </c>
      <c r="D356" s="144">
        <f>D354-D355</f>
        <v>0</v>
      </c>
    </row>
    <row r="357" spans="1:4" x14ac:dyDescent="0.3">
      <c r="A357" s="145"/>
      <c r="B357" s="156" t="s">
        <v>224</v>
      </c>
      <c r="C357" s="90">
        <v>1463</v>
      </c>
      <c r="D357" s="146"/>
    </row>
    <row r="358" spans="1:4" x14ac:dyDescent="0.3">
      <c r="A358" s="145"/>
      <c r="B358" s="155" t="s">
        <v>225</v>
      </c>
      <c r="C358" s="142">
        <v>1465</v>
      </c>
      <c r="D358" s="144">
        <f>D356+D357</f>
        <v>0</v>
      </c>
    </row>
    <row r="359" spans="1:4" x14ac:dyDescent="0.3">
      <c r="A359" s="145">
        <v>14</v>
      </c>
      <c r="B359" s="155" t="s">
        <v>226</v>
      </c>
      <c r="C359" s="142">
        <v>1475</v>
      </c>
      <c r="D359" s="144">
        <f>D352-D358</f>
        <v>0</v>
      </c>
    </row>
    <row r="360" spans="1:4" x14ac:dyDescent="0.3">
      <c r="A360" s="145">
        <v>15</v>
      </c>
      <c r="B360" s="155" t="s">
        <v>227</v>
      </c>
      <c r="C360" s="90">
        <v>1491</v>
      </c>
      <c r="D360" s="146"/>
    </row>
    <row r="361" spans="1:4" x14ac:dyDescent="0.3">
      <c r="A361" s="145">
        <v>16</v>
      </c>
      <c r="B361" s="156" t="s">
        <v>228</v>
      </c>
      <c r="C361" s="90">
        <v>1492</v>
      </c>
      <c r="D361" s="146"/>
    </row>
    <row r="362" spans="1:4" x14ac:dyDescent="0.3">
      <c r="A362" s="145">
        <v>17</v>
      </c>
      <c r="B362" s="155" t="s">
        <v>229</v>
      </c>
      <c r="C362" s="142">
        <v>1495</v>
      </c>
      <c r="D362" s="144">
        <f>D360-D361</f>
        <v>0</v>
      </c>
    </row>
    <row r="363" spans="1:4" x14ac:dyDescent="0.3">
      <c r="A363" s="145">
        <v>18</v>
      </c>
      <c r="B363" s="155" t="s">
        <v>230</v>
      </c>
      <c r="C363" s="142">
        <v>1600</v>
      </c>
      <c r="D363" s="144">
        <f>D359+D362</f>
        <v>0</v>
      </c>
    </row>
    <row r="364" spans="1:4" x14ac:dyDescent="0.3">
      <c r="A364" s="145">
        <v>19</v>
      </c>
      <c r="B364" s="155" t="s">
        <v>645</v>
      </c>
      <c r="C364" s="90"/>
      <c r="D364" s="144"/>
    </row>
    <row r="365" spans="1:4" x14ac:dyDescent="0.3">
      <c r="A365" s="145"/>
      <c r="B365" s="156" t="s">
        <v>646</v>
      </c>
      <c r="C365" s="90">
        <v>1671</v>
      </c>
      <c r="D365" s="144"/>
    </row>
    <row r="366" spans="1:4" x14ac:dyDescent="0.3">
      <c r="A366" s="157"/>
      <c r="B366" s="156" t="s">
        <v>647</v>
      </c>
      <c r="C366" s="90">
        <v>1672</v>
      </c>
      <c r="D366" s="146"/>
    </row>
    <row r="367" spans="1:4" x14ac:dyDescent="0.3">
      <c r="A367" s="151"/>
      <c r="B367" s="151"/>
      <c r="C367" s="151"/>
      <c r="D367" s="153"/>
    </row>
    <row r="368" spans="1:4" x14ac:dyDescent="0.3">
      <c r="A368" s="151"/>
      <c r="B368" s="151"/>
      <c r="C368" s="151"/>
      <c r="D368" s="153"/>
    </row>
    <row r="369" spans="1:4" x14ac:dyDescent="0.3">
      <c r="A369" s="151"/>
      <c r="B369" s="151"/>
      <c r="C369" s="151"/>
      <c r="D369" s="153"/>
    </row>
    <row r="370" spans="1:4" x14ac:dyDescent="0.3">
      <c r="A370" s="151"/>
      <c r="B370" s="151"/>
      <c r="C370" s="151"/>
      <c r="D370" s="153"/>
    </row>
    <row r="371" spans="1:4" x14ac:dyDescent="0.3">
      <c r="A371" s="151"/>
      <c r="B371" s="151"/>
      <c r="C371" s="151"/>
      <c r="D371" s="153"/>
    </row>
    <row r="372" spans="1:4" x14ac:dyDescent="0.3">
      <c r="A372" s="151"/>
      <c r="B372" s="151"/>
      <c r="C372" s="151"/>
      <c r="D372" s="153"/>
    </row>
    <row r="373" spans="1:4" x14ac:dyDescent="0.3">
      <c r="A373" s="151"/>
      <c r="B373" s="151"/>
      <c r="C373" s="151"/>
      <c r="D373" s="153"/>
    </row>
    <row r="374" spans="1:4" x14ac:dyDescent="0.3">
      <c r="A374" s="151"/>
      <c r="B374" s="151"/>
      <c r="C374" s="151"/>
      <c r="D374" s="153"/>
    </row>
    <row r="375" spans="1:4" x14ac:dyDescent="0.3">
      <c r="A375" s="151"/>
      <c r="B375" s="151"/>
      <c r="C375" s="151"/>
      <c r="D375" s="153"/>
    </row>
    <row r="376" spans="1:4" x14ac:dyDescent="0.3">
      <c r="A376" s="151"/>
      <c r="B376" s="151"/>
      <c r="C376" s="151"/>
      <c r="D376" s="153"/>
    </row>
    <row r="377" spans="1:4" x14ac:dyDescent="0.3">
      <c r="A377" s="151"/>
      <c r="B377" s="151"/>
      <c r="C377" s="151"/>
      <c r="D377" s="153"/>
    </row>
    <row r="378" spans="1:4" x14ac:dyDescent="0.3">
      <c r="A378" s="151"/>
      <c r="B378" s="151"/>
      <c r="C378" s="151"/>
      <c r="D378" s="153"/>
    </row>
    <row r="379" spans="1:4" x14ac:dyDescent="0.3">
      <c r="A379" s="151"/>
      <c r="B379" s="151"/>
      <c r="C379" s="151"/>
      <c r="D379" s="153"/>
    </row>
    <row r="380" spans="1:4" x14ac:dyDescent="0.3">
      <c r="A380" s="151"/>
      <c r="B380" s="151"/>
      <c r="C380" s="151"/>
      <c r="D380" s="153"/>
    </row>
    <row r="381" spans="1:4" x14ac:dyDescent="0.3">
      <c r="A381" s="151"/>
      <c r="B381" s="151"/>
      <c r="C381" s="151"/>
      <c r="D381" s="153"/>
    </row>
    <row r="382" spans="1:4" x14ac:dyDescent="0.3">
      <c r="A382" s="151"/>
      <c r="B382" s="151"/>
      <c r="C382" s="151"/>
      <c r="D382" s="153"/>
    </row>
    <row r="383" spans="1:4" x14ac:dyDescent="0.3">
      <c r="A383" s="151"/>
      <c r="B383" s="151"/>
      <c r="C383" s="151"/>
      <c r="D383" s="153"/>
    </row>
    <row r="384" spans="1:4" x14ac:dyDescent="0.3">
      <c r="A384" s="151"/>
      <c r="B384" s="151"/>
      <c r="C384" s="151"/>
      <c r="D384" s="153"/>
    </row>
    <row r="385" spans="1:4" x14ac:dyDescent="0.3">
      <c r="A385" s="151"/>
      <c r="B385" s="151"/>
      <c r="C385" s="151"/>
      <c r="D385" s="153"/>
    </row>
    <row r="386" spans="1:4" x14ac:dyDescent="0.3">
      <c r="A386" s="151"/>
      <c r="B386" s="151"/>
      <c r="C386" s="151"/>
      <c r="D386" s="153"/>
    </row>
    <row r="387" spans="1:4" x14ac:dyDescent="0.3">
      <c r="A387" s="151"/>
      <c r="B387" s="151"/>
      <c r="C387" s="151"/>
      <c r="D387" s="153"/>
    </row>
    <row r="388" spans="1:4" x14ac:dyDescent="0.3">
      <c r="A388" s="151"/>
      <c r="B388" s="151"/>
      <c r="C388" s="151"/>
      <c r="D388" s="153"/>
    </row>
    <row r="389" spans="1:4" x14ac:dyDescent="0.3">
      <c r="A389" s="151"/>
      <c r="B389" s="151"/>
      <c r="C389" s="151"/>
      <c r="D389" s="153"/>
    </row>
    <row r="390" spans="1:4" x14ac:dyDescent="0.3">
      <c r="A390" s="151"/>
      <c r="B390" s="151"/>
      <c r="C390" s="151"/>
      <c r="D390" s="153"/>
    </row>
    <row r="416" spans="4:4" x14ac:dyDescent="0.3">
      <c r="D416" s="50"/>
    </row>
    <row r="417" spans="4:4" x14ac:dyDescent="0.3">
      <c r="D417" s="50"/>
    </row>
    <row r="418" spans="4:4" x14ac:dyDescent="0.3">
      <c r="D418" s="51"/>
    </row>
    <row r="419" spans="4:4" x14ac:dyDescent="0.3">
      <c r="D419" s="51"/>
    </row>
  </sheetData>
  <mergeCells count="4">
    <mergeCell ref="A1:D1"/>
    <mergeCell ref="A2:D2"/>
    <mergeCell ref="A4:D4"/>
    <mergeCell ref="A309:D309"/>
  </mergeCells>
  <pageMargins left="1" right="1" top="1" bottom="1" header="0.5" footer="0.5"/>
  <pageSetup paperSize="9" scale="64" fitToHeight="0" orientation="portrait" r:id="rId1"/>
  <rowBreaks count="3" manualBreakCount="3">
    <brk id="278" max="3" man="1"/>
    <brk id="308" max="3" man="1"/>
    <brk id="366"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E212B-0793-471E-8592-55481312D743}">
  <dimension ref="A1:B12"/>
  <sheetViews>
    <sheetView workbookViewId="0">
      <selection activeCell="D25" sqref="D25"/>
    </sheetView>
  </sheetViews>
  <sheetFormatPr defaultRowHeight="15" x14ac:dyDescent="0.25"/>
  <cols>
    <col min="1" max="1" width="69.85546875" bestFit="1" customWidth="1"/>
    <col min="2" max="2" width="26.5703125" bestFit="1" customWidth="1"/>
  </cols>
  <sheetData>
    <row r="1" spans="1:2" x14ac:dyDescent="0.25">
      <c r="A1" s="352" t="s">
        <v>1487</v>
      </c>
      <c r="B1" s="352"/>
    </row>
    <row r="2" spans="1:2" x14ac:dyDescent="0.25">
      <c r="A2" s="353"/>
      <c r="B2" s="353"/>
    </row>
    <row r="3" spans="1:2" x14ac:dyDescent="0.25">
      <c r="A3" s="354" t="s">
        <v>1488</v>
      </c>
      <c r="B3" s="354" t="s">
        <v>663</v>
      </c>
    </row>
    <row r="4" spans="1:2" x14ac:dyDescent="0.25">
      <c r="A4" s="353"/>
      <c r="B4" s="353"/>
    </row>
    <row r="5" spans="1:2" x14ac:dyDescent="0.25">
      <c r="A5" s="354" t="s">
        <v>1489</v>
      </c>
      <c r="B5" s="353"/>
    </row>
    <row r="6" spans="1:2" x14ac:dyDescent="0.25">
      <c r="A6" s="353"/>
      <c r="B6" s="353"/>
    </row>
    <row r="7" spans="1:2" x14ac:dyDescent="0.25">
      <c r="A7" s="355" t="s">
        <v>1490</v>
      </c>
      <c r="B7" s="355" t="s">
        <v>1491</v>
      </c>
    </row>
    <row r="8" spans="1:2" x14ac:dyDescent="0.25">
      <c r="A8" s="356"/>
      <c r="B8" s="356"/>
    </row>
    <row r="9" spans="1:2" x14ac:dyDescent="0.25">
      <c r="A9" s="356"/>
      <c r="B9" s="356"/>
    </row>
    <row r="10" spans="1:2" x14ac:dyDescent="0.25">
      <c r="A10" s="356"/>
      <c r="B10" s="356"/>
    </row>
    <row r="11" spans="1:2" x14ac:dyDescent="0.25">
      <c r="A11" s="356"/>
      <c r="B11" s="356"/>
    </row>
    <row r="12" spans="1:2" x14ac:dyDescent="0.25">
      <c r="A12" s="355" t="s">
        <v>312</v>
      </c>
      <c r="B12" s="355" t="s">
        <v>1492</v>
      </c>
    </row>
  </sheetData>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9E4C1-E03B-412F-9F2F-D23259AF9EBC}">
  <sheetPr>
    <pageSetUpPr fitToPage="1"/>
  </sheetPr>
  <dimension ref="A1:O747"/>
  <sheetViews>
    <sheetView view="pageBreakPreview" zoomScale="86" zoomScaleNormal="86" zoomScaleSheetLayoutView="86" workbookViewId="0">
      <selection activeCell="B15" sqref="B15"/>
    </sheetView>
  </sheetViews>
  <sheetFormatPr defaultRowHeight="15" x14ac:dyDescent="0.25"/>
  <cols>
    <col min="1" max="1" width="9.140625" style="31"/>
    <col min="2" max="2" width="86.140625" style="30" customWidth="1"/>
    <col min="3" max="3" width="16.7109375" style="31" customWidth="1"/>
    <col min="4" max="4" width="20.42578125" style="32" customWidth="1"/>
    <col min="5" max="5" width="15.42578125" style="8" bestFit="1" customWidth="1"/>
    <col min="6" max="6" width="8.28515625" style="8" customWidth="1"/>
    <col min="7" max="7" width="15.7109375" style="8" bestFit="1" customWidth="1"/>
    <col min="8" max="8" width="15.28515625" style="8" bestFit="1" customWidth="1"/>
    <col min="9" max="9" width="17.28515625" style="8" customWidth="1"/>
    <col min="10" max="16384" width="9.140625" style="8"/>
  </cols>
  <sheetData>
    <row r="1" spans="1:15" ht="21.75" x14ac:dyDescent="0.25">
      <c r="A1" s="204" t="s">
        <v>665</v>
      </c>
      <c r="B1" s="204"/>
      <c r="C1" s="204"/>
      <c r="D1" s="204"/>
      <c r="E1" s="204"/>
    </row>
    <row r="2" spans="1:15" ht="21.75" x14ac:dyDescent="0.25">
      <c r="A2" s="204" t="s">
        <v>1337</v>
      </c>
      <c r="B2" s="204"/>
      <c r="C2" s="204"/>
      <c r="D2" s="204"/>
      <c r="E2" s="204"/>
    </row>
    <row r="4" spans="1:15" ht="15" customHeight="1" x14ac:dyDescent="0.25">
      <c r="A4" s="198" t="s">
        <v>777</v>
      </c>
      <c r="B4" s="198"/>
      <c r="C4" s="198"/>
      <c r="D4" s="198"/>
      <c r="E4" s="198"/>
      <c r="F4" s="102"/>
      <c r="G4" s="102"/>
      <c r="H4" s="102"/>
      <c r="I4" s="102"/>
      <c r="J4" s="102"/>
      <c r="K4" s="102"/>
      <c r="L4" s="102"/>
      <c r="M4" s="102"/>
      <c r="N4" s="102"/>
      <c r="O4" s="102"/>
    </row>
    <row r="5" spans="1:15" ht="42.75" x14ac:dyDescent="0.25">
      <c r="A5" s="119" t="s">
        <v>0</v>
      </c>
      <c r="B5" s="120" t="s">
        <v>1</v>
      </c>
      <c r="C5" s="101" t="s">
        <v>2</v>
      </c>
      <c r="D5" s="22" t="s">
        <v>1461</v>
      </c>
      <c r="E5" s="102"/>
      <c r="F5" s="102"/>
      <c r="G5" s="102"/>
      <c r="H5" s="102"/>
      <c r="I5" s="102"/>
      <c r="J5" s="102"/>
      <c r="K5" s="102"/>
      <c r="L5" s="102"/>
      <c r="M5" s="102"/>
      <c r="N5" s="102"/>
      <c r="O5" s="102"/>
    </row>
    <row r="6" spans="1:15" ht="16.5" x14ac:dyDescent="0.25">
      <c r="A6" s="296">
        <v>1</v>
      </c>
      <c r="B6" s="297" t="s">
        <v>231</v>
      </c>
      <c r="C6" s="42"/>
      <c r="D6" s="23"/>
      <c r="E6" s="24"/>
      <c r="F6" s="102"/>
      <c r="G6" s="102"/>
      <c r="H6" s="102"/>
      <c r="I6" s="102"/>
      <c r="J6" s="102"/>
      <c r="K6" s="102"/>
      <c r="L6" s="102"/>
      <c r="M6" s="102"/>
      <c r="N6" s="102"/>
      <c r="O6" s="102"/>
    </row>
    <row r="7" spans="1:15" ht="16.5" x14ac:dyDescent="0.25">
      <c r="A7" s="296"/>
      <c r="B7" s="298" t="s">
        <v>723</v>
      </c>
      <c r="C7" s="43">
        <v>1501</v>
      </c>
      <c r="D7" s="23"/>
      <c r="E7" s="24"/>
      <c r="F7" s="102"/>
      <c r="G7" s="102"/>
      <c r="H7" s="102"/>
      <c r="I7" s="102"/>
      <c r="J7" s="102"/>
      <c r="K7" s="102"/>
      <c r="L7" s="102"/>
      <c r="M7" s="102"/>
      <c r="N7" s="102"/>
      <c r="O7" s="102"/>
    </row>
    <row r="8" spans="1:15" ht="16.5" x14ac:dyDescent="0.25">
      <c r="A8" s="296"/>
      <c r="B8" s="42" t="s">
        <v>879</v>
      </c>
      <c r="C8" s="43">
        <v>1502</v>
      </c>
      <c r="D8" s="23"/>
      <c r="E8" s="24"/>
      <c r="F8" s="102"/>
      <c r="G8" s="102"/>
      <c r="H8" s="102"/>
      <c r="I8" s="102"/>
      <c r="J8" s="102"/>
      <c r="K8" s="102"/>
      <c r="L8" s="102"/>
      <c r="M8" s="102"/>
      <c r="N8" s="102"/>
      <c r="O8" s="102"/>
    </row>
    <row r="9" spans="1:15" ht="16.5" x14ac:dyDescent="0.25">
      <c r="A9" s="296"/>
      <c r="B9" s="298" t="s">
        <v>724</v>
      </c>
      <c r="C9" s="43">
        <v>1503</v>
      </c>
      <c r="D9" s="23"/>
      <c r="E9" s="24"/>
      <c r="F9" s="102"/>
      <c r="G9" s="102"/>
      <c r="H9" s="102"/>
      <c r="I9" s="102"/>
      <c r="J9" s="102"/>
      <c r="K9" s="102"/>
      <c r="L9" s="102"/>
      <c r="M9" s="102"/>
      <c r="N9" s="102"/>
      <c r="O9" s="102"/>
    </row>
    <row r="10" spans="1:15" ht="16.5" x14ac:dyDescent="0.25">
      <c r="A10" s="296"/>
      <c r="B10" s="298" t="s">
        <v>725</v>
      </c>
      <c r="C10" s="43">
        <v>1504</v>
      </c>
      <c r="D10" s="23"/>
      <c r="E10" s="24"/>
      <c r="F10" s="102"/>
      <c r="G10" s="102"/>
      <c r="H10" s="102"/>
      <c r="I10" s="102"/>
      <c r="J10" s="102"/>
      <c r="K10" s="102"/>
      <c r="L10" s="102"/>
      <c r="M10" s="102"/>
      <c r="N10" s="102"/>
      <c r="O10" s="102"/>
    </row>
    <row r="11" spans="1:15" ht="16.5" x14ac:dyDescent="0.25">
      <c r="A11" s="296"/>
      <c r="B11" s="299" t="s">
        <v>232</v>
      </c>
      <c r="C11" s="296">
        <v>1510</v>
      </c>
      <c r="D11" s="23">
        <f>SUM(D7:D10)</f>
        <v>0</v>
      </c>
      <c r="E11" s="24"/>
      <c r="F11" s="102"/>
      <c r="G11" s="102"/>
      <c r="H11" s="102"/>
      <c r="I11" s="102"/>
      <c r="J11" s="102"/>
      <c r="K11" s="102"/>
      <c r="L11" s="102"/>
      <c r="M11" s="102"/>
      <c r="N11" s="102"/>
      <c r="O11" s="102"/>
    </row>
    <row r="12" spans="1:15" ht="16.5" x14ac:dyDescent="0.25">
      <c r="A12" s="296">
        <v>2</v>
      </c>
      <c r="B12" s="297" t="s">
        <v>233</v>
      </c>
      <c r="C12" s="43"/>
      <c r="D12" s="23"/>
      <c r="E12" s="24"/>
      <c r="F12" s="102"/>
      <c r="G12" s="102"/>
      <c r="H12" s="102"/>
      <c r="I12" s="102"/>
      <c r="J12" s="102"/>
      <c r="K12" s="102"/>
      <c r="L12" s="102"/>
      <c r="M12" s="102"/>
      <c r="N12" s="102"/>
      <c r="O12" s="102"/>
    </row>
    <row r="13" spans="1:15" ht="16.5" x14ac:dyDescent="0.25">
      <c r="A13" s="296"/>
      <c r="B13" s="298" t="s">
        <v>778</v>
      </c>
      <c r="C13" s="43"/>
      <c r="D13" s="23"/>
      <c r="E13" s="24"/>
      <c r="F13" s="102"/>
      <c r="G13" s="102"/>
      <c r="H13" s="102"/>
      <c r="I13" s="102"/>
      <c r="J13" s="102"/>
      <c r="K13" s="102"/>
      <c r="L13" s="102"/>
      <c r="M13" s="102"/>
      <c r="N13" s="102"/>
      <c r="O13" s="102"/>
    </row>
    <row r="14" spans="1:15" ht="16.5" x14ac:dyDescent="0.25">
      <c r="A14" s="42"/>
      <c r="B14" s="298" t="s">
        <v>726</v>
      </c>
      <c r="C14" s="43">
        <v>1551</v>
      </c>
      <c r="D14" s="23"/>
      <c r="E14" s="24"/>
      <c r="F14" s="102"/>
      <c r="G14" s="102"/>
      <c r="H14" s="102"/>
      <c r="I14" s="102"/>
      <c r="J14" s="102"/>
      <c r="K14" s="102"/>
      <c r="L14" s="102"/>
      <c r="M14" s="102"/>
      <c r="N14" s="102"/>
      <c r="O14" s="102"/>
    </row>
    <row r="15" spans="1:15" ht="16.5" x14ac:dyDescent="0.25">
      <c r="A15" s="42"/>
      <c r="B15" s="298" t="s">
        <v>727</v>
      </c>
      <c r="C15" s="43">
        <v>1552</v>
      </c>
      <c r="D15" s="23"/>
      <c r="E15" s="24"/>
      <c r="F15" s="102"/>
      <c r="G15" s="102"/>
      <c r="H15" s="102"/>
      <c r="I15" s="102"/>
      <c r="J15" s="102"/>
      <c r="K15" s="102"/>
      <c r="L15" s="102"/>
      <c r="M15" s="102"/>
      <c r="N15" s="102"/>
      <c r="O15" s="102"/>
    </row>
    <row r="16" spans="1:15" ht="16.5" x14ac:dyDescent="0.25">
      <c r="A16" s="42"/>
      <c r="B16" s="298" t="s">
        <v>728</v>
      </c>
      <c r="C16" s="43">
        <v>1553</v>
      </c>
      <c r="D16" s="23"/>
      <c r="E16" s="24"/>
      <c r="F16" s="102"/>
      <c r="G16" s="102"/>
      <c r="H16" s="102"/>
      <c r="I16" s="102"/>
      <c r="J16" s="102"/>
      <c r="K16" s="102"/>
      <c r="L16" s="102"/>
      <c r="M16" s="102"/>
      <c r="N16" s="102"/>
      <c r="O16" s="102"/>
    </row>
    <row r="17" spans="1:15" ht="16.5" x14ac:dyDescent="0.25">
      <c r="A17" s="42"/>
      <c r="B17" s="297" t="s">
        <v>234</v>
      </c>
      <c r="C17" s="43">
        <v>1555</v>
      </c>
      <c r="D17" s="23">
        <f>SUM(D14:D16)</f>
        <v>0</v>
      </c>
      <c r="E17" s="24"/>
      <c r="F17" s="102"/>
      <c r="G17" s="102"/>
      <c r="H17" s="102"/>
      <c r="I17" s="102"/>
      <c r="J17" s="102"/>
      <c r="K17" s="102"/>
      <c r="L17" s="102"/>
      <c r="M17" s="102"/>
      <c r="N17" s="102"/>
      <c r="O17" s="102"/>
    </row>
    <row r="18" spans="1:15" ht="16.5" x14ac:dyDescent="0.25">
      <c r="A18" s="42"/>
      <c r="B18" s="42" t="s">
        <v>779</v>
      </c>
      <c r="C18" s="43"/>
      <c r="D18" s="23"/>
      <c r="E18" s="24"/>
      <c r="F18" s="102"/>
      <c r="G18" s="102"/>
      <c r="H18" s="102"/>
      <c r="I18" s="102"/>
      <c r="J18" s="102"/>
      <c r="K18" s="102"/>
      <c r="L18" s="102"/>
      <c r="M18" s="102"/>
      <c r="N18" s="102"/>
      <c r="O18" s="102"/>
    </row>
    <row r="19" spans="1:15" ht="16.5" x14ac:dyDescent="0.25">
      <c r="A19" s="42"/>
      <c r="B19" s="42" t="s">
        <v>729</v>
      </c>
      <c r="C19" s="43">
        <v>1561</v>
      </c>
      <c r="D19" s="23"/>
      <c r="E19" s="24"/>
      <c r="F19" s="102"/>
      <c r="G19" s="102"/>
      <c r="H19" s="102"/>
      <c r="I19" s="102"/>
      <c r="J19" s="102"/>
      <c r="K19" s="102"/>
      <c r="L19" s="102"/>
      <c r="M19" s="102"/>
      <c r="N19" s="102"/>
      <c r="O19" s="102"/>
    </row>
    <row r="20" spans="1:15" ht="16.5" x14ac:dyDescent="0.25">
      <c r="A20" s="42"/>
      <c r="B20" s="298" t="s">
        <v>730</v>
      </c>
      <c r="C20" s="43">
        <v>1562</v>
      </c>
      <c r="D20" s="23"/>
      <c r="E20" s="24"/>
      <c r="F20" s="102"/>
      <c r="G20" s="102"/>
      <c r="H20" s="102"/>
      <c r="I20" s="102"/>
      <c r="J20" s="102"/>
      <c r="K20" s="102"/>
      <c r="L20" s="102"/>
      <c r="M20" s="102"/>
      <c r="N20" s="102"/>
      <c r="O20" s="102"/>
    </row>
    <row r="21" spans="1:15" ht="16.5" x14ac:dyDescent="0.25">
      <c r="A21" s="42"/>
      <c r="B21" s="298" t="s">
        <v>731</v>
      </c>
      <c r="C21" s="43">
        <v>1563</v>
      </c>
      <c r="D21" s="25"/>
      <c r="E21" s="26"/>
      <c r="F21" s="102"/>
      <c r="G21" s="102"/>
      <c r="H21" s="102"/>
      <c r="I21" s="102"/>
      <c r="J21" s="102"/>
      <c r="K21" s="102"/>
      <c r="L21" s="102"/>
      <c r="M21" s="102"/>
      <c r="N21" s="102"/>
      <c r="O21" s="102"/>
    </row>
    <row r="22" spans="1:15" ht="16.5" x14ac:dyDescent="0.25">
      <c r="A22" s="42"/>
      <c r="B22" s="298" t="s">
        <v>732</v>
      </c>
      <c r="C22" s="43">
        <v>1564</v>
      </c>
      <c r="D22" s="23"/>
      <c r="E22" s="24"/>
      <c r="F22" s="102"/>
      <c r="G22" s="102"/>
      <c r="H22" s="102"/>
      <c r="I22" s="102"/>
      <c r="J22" s="102"/>
      <c r="K22" s="102"/>
      <c r="L22" s="102"/>
      <c r="M22" s="102"/>
      <c r="N22" s="102"/>
      <c r="O22" s="102"/>
    </row>
    <row r="23" spans="1:15" ht="16.5" x14ac:dyDescent="0.25">
      <c r="A23" s="42"/>
      <c r="B23" s="297" t="s">
        <v>235</v>
      </c>
      <c r="C23" s="43">
        <v>1570</v>
      </c>
      <c r="D23" s="23">
        <f>SUM(D19:D22)</f>
        <v>0</v>
      </c>
      <c r="E23" s="24"/>
      <c r="F23" s="102"/>
      <c r="G23" s="102"/>
      <c r="H23" s="102"/>
      <c r="I23" s="102"/>
      <c r="J23" s="102"/>
      <c r="K23" s="102"/>
      <c r="L23" s="102"/>
      <c r="M23" s="102"/>
      <c r="N23" s="102"/>
      <c r="O23" s="102"/>
    </row>
    <row r="24" spans="1:15" ht="16.5" x14ac:dyDescent="0.25">
      <c r="A24" s="42"/>
      <c r="B24" s="299" t="s">
        <v>236</v>
      </c>
      <c r="C24" s="296">
        <v>1580</v>
      </c>
      <c r="D24" s="23">
        <f>D17+D23</f>
        <v>0</v>
      </c>
      <c r="E24" s="24"/>
      <c r="F24" s="102"/>
      <c r="G24" s="102"/>
      <c r="H24" s="102"/>
      <c r="I24" s="102"/>
      <c r="J24" s="102"/>
      <c r="K24" s="102"/>
      <c r="L24" s="102"/>
      <c r="M24" s="102"/>
      <c r="N24" s="102"/>
      <c r="O24" s="102"/>
    </row>
    <row r="25" spans="1:15" ht="16.5" x14ac:dyDescent="0.25">
      <c r="A25" s="296">
        <v>3</v>
      </c>
      <c r="B25" s="299" t="s">
        <v>237</v>
      </c>
      <c r="C25" s="296"/>
      <c r="D25" s="27"/>
      <c r="E25" s="28"/>
      <c r="F25" s="102"/>
      <c r="G25" s="102"/>
      <c r="H25" s="102"/>
      <c r="I25" s="102"/>
      <c r="J25" s="102"/>
      <c r="K25" s="102"/>
      <c r="L25" s="102"/>
      <c r="M25" s="102"/>
      <c r="N25" s="102"/>
      <c r="O25" s="102"/>
    </row>
    <row r="26" spans="1:15" ht="16.5" x14ac:dyDescent="0.25">
      <c r="A26" s="300" t="s">
        <v>733</v>
      </c>
      <c r="B26" s="299" t="s">
        <v>238</v>
      </c>
      <c r="C26" s="296"/>
      <c r="D26" s="27"/>
      <c r="E26" s="28"/>
      <c r="F26" s="102"/>
      <c r="G26" s="102"/>
      <c r="H26" s="102"/>
      <c r="I26" s="102"/>
      <c r="J26" s="102"/>
      <c r="K26" s="102"/>
      <c r="L26" s="102"/>
      <c r="M26" s="102"/>
      <c r="N26" s="102"/>
      <c r="O26" s="102"/>
    </row>
    <row r="27" spans="1:15" ht="16.5" x14ac:dyDescent="0.25">
      <c r="A27" s="42"/>
      <c r="B27" s="299" t="s">
        <v>239</v>
      </c>
      <c r="C27" s="296"/>
      <c r="D27" s="27"/>
      <c r="E27" s="28"/>
      <c r="F27" s="102"/>
      <c r="G27" s="102"/>
      <c r="H27" s="102"/>
      <c r="I27" s="102"/>
      <c r="J27" s="102"/>
      <c r="K27" s="102"/>
      <c r="L27" s="102"/>
      <c r="M27" s="102"/>
      <c r="N27" s="102"/>
      <c r="O27" s="102"/>
    </row>
    <row r="28" spans="1:15" ht="16.5" x14ac:dyDescent="0.25">
      <c r="A28" s="42"/>
      <c r="B28" s="298" t="s">
        <v>240</v>
      </c>
      <c r="C28" s="43">
        <v>2060</v>
      </c>
      <c r="D28" s="23"/>
      <c r="E28" s="24"/>
      <c r="F28" s="102"/>
      <c r="G28" s="102"/>
      <c r="H28" s="102"/>
      <c r="I28" s="102"/>
      <c r="J28" s="102"/>
      <c r="K28" s="102"/>
      <c r="L28" s="102"/>
      <c r="M28" s="102"/>
      <c r="N28" s="102"/>
      <c r="O28" s="102"/>
    </row>
    <row r="29" spans="1:15" ht="16.5" x14ac:dyDescent="0.25">
      <c r="A29" s="42"/>
      <c r="B29" s="298" t="s">
        <v>241</v>
      </c>
      <c r="C29" s="43">
        <v>2070</v>
      </c>
      <c r="D29" s="23"/>
      <c r="E29" s="24"/>
      <c r="F29" s="102"/>
      <c r="G29" s="102"/>
      <c r="H29" s="102"/>
      <c r="I29" s="102"/>
      <c r="J29" s="102"/>
      <c r="K29" s="102"/>
      <c r="L29" s="102"/>
      <c r="M29" s="102"/>
      <c r="N29" s="102"/>
      <c r="O29" s="102"/>
    </row>
    <row r="30" spans="1:15" ht="16.5" x14ac:dyDescent="0.25">
      <c r="A30" s="42"/>
      <c r="B30" s="297" t="s">
        <v>242</v>
      </c>
      <c r="C30" s="43">
        <v>2080</v>
      </c>
      <c r="D30" s="23">
        <f>D28+D29</f>
        <v>0</v>
      </c>
      <c r="E30" s="24"/>
      <c r="F30" s="102"/>
      <c r="G30" s="102"/>
      <c r="H30" s="102"/>
      <c r="I30" s="102"/>
      <c r="J30" s="102"/>
      <c r="K30" s="102"/>
      <c r="L30" s="102"/>
      <c r="M30" s="102"/>
      <c r="N30" s="102"/>
      <c r="O30" s="102"/>
    </row>
    <row r="31" spans="1:15" ht="16.5" x14ac:dyDescent="0.25">
      <c r="A31" s="42"/>
      <c r="B31" s="299" t="s">
        <v>243</v>
      </c>
      <c r="C31" s="296"/>
      <c r="D31" s="27"/>
      <c r="E31" s="28"/>
      <c r="F31" s="102"/>
      <c r="G31" s="102"/>
      <c r="H31" s="102"/>
      <c r="I31" s="102"/>
      <c r="J31" s="102"/>
      <c r="K31" s="102"/>
      <c r="L31" s="102"/>
      <c r="M31" s="102"/>
      <c r="N31" s="102"/>
      <c r="O31" s="102"/>
    </row>
    <row r="32" spans="1:15" ht="16.5" x14ac:dyDescent="0.25">
      <c r="A32" s="42"/>
      <c r="B32" s="298" t="s">
        <v>244</v>
      </c>
      <c r="C32" s="43">
        <v>2076</v>
      </c>
      <c r="D32" s="23"/>
      <c r="E32" s="24"/>
      <c r="F32" s="102"/>
      <c r="G32" s="102"/>
      <c r="H32" s="102"/>
      <c r="I32" s="102"/>
      <c r="J32" s="102"/>
      <c r="K32" s="102"/>
      <c r="L32" s="102"/>
      <c r="M32" s="102"/>
      <c r="N32" s="102"/>
      <c r="O32" s="102"/>
    </row>
    <row r="33" spans="1:15" ht="16.5" x14ac:dyDescent="0.25">
      <c r="A33" s="42"/>
      <c r="B33" s="298" t="s">
        <v>245</v>
      </c>
      <c r="C33" s="43">
        <v>2077</v>
      </c>
      <c r="D33" s="23"/>
      <c r="E33" s="24"/>
      <c r="F33" s="102"/>
      <c r="G33" s="102"/>
      <c r="H33" s="102"/>
      <c r="I33" s="102"/>
      <c r="J33" s="102"/>
      <c r="K33" s="102"/>
      <c r="L33" s="102"/>
      <c r="M33" s="102"/>
      <c r="N33" s="102"/>
      <c r="O33" s="102"/>
    </row>
    <row r="34" spans="1:15" ht="16.5" x14ac:dyDescent="0.25">
      <c r="A34" s="42"/>
      <c r="B34" s="297" t="s">
        <v>246</v>
      </c>
      <c r="C34" s="43">
        <v>2078</v>
      </c>
      <c r="D34" s="23">
        <f>D32+D33</f>
        <v>0</v>
      </c>
      <c r="E34" s="24"/>
      <c r="F34" s="102"/>
      <c r="G34" s="102"/>
      <c r="H34" s="102"/>
      <c r="I34" s="102"/>
      <c r="J34" s="102"/>
      <c r="K34" s="102"/>
      <c r="L34" s="102"/>
      <c r="M34" s="102"/>
      <c r="N34" s="102"/>
      <c r="O34" s="102"/>
    </row>
    <row r="35" spans="1:15" ht="16.5" x14ac:dyDescent="0.25">
      <c r="A35" s="42"/>
      <c r="B35" s="299" t="s">
        <v>247</v>
      </c>
      <c r="C35" s="296"/>
      <c r="D35" s="27"/>
      <c r="E35" s="28"/>
      <c r="F35" s="102"/>
      <c r="G35" s="102"/>
      <c r="H35" s="102"/>
      <c r="I35" s="102"/>
      <c r="J35" s="102"/>
      <c r="K35" s="102"/>
      <c r="L35" s="102"/>
      <c r="M35" s="102"/>
      <c r="N35" s="102"/>
      <c r="O35" s="102"/>
    </row>
    <row r="36" spans="1:15" ht="16.5" x14ac:dyDescent="0.25">
      <c r="A36" s="42"/>
      <c r="B36" s="298" t="s">
        <v>248</v>
      </c>
      <c r="C36" s="43">
        <v>2071</v>
      </c>
      <c r="D36" s="23"/>
      <c r="E36" s="24"/>
      <c r="F36" s="102"/>
      <c r="G36" s="102"/>
      <c r="H36" s="102"/>
      <c r="I36" s="102"/>
      <c r="J36" s="102"/>
      <c r="K36" s="102"/>
      <c r="L36" s="102"/>
      <c r="M36" s="102"/>
      <c r="N36" s="102"/>
      <c r="O36" s="102"/>
    </row>
    <row r="37" spans="1:15" ht="16.5" x14ac:dyDescent="0.25">
      <c r="A37" s="42"/>
      <c r="B37" s="298" t="s">
        <v>249</v>
      </c>
      <c r="C37" s="43">
        <v>2072</v>
      </c>
      <c r="D37" s="23"/>
      <c r="E37" s="24"/>
      <c r="F37" s="102"/>
      <c r="G37" s="102"/>
      <c r="H37" s="102"/>
      <c r="I37" s="102"/>
      <c r="J37" s="102"/>
      <c r="K37" s="102"/>
      <c r="L37" s="102"/>
      <c r="M37" s="102"/>
      <c r="N37" s="102"/>
      <c r="O37" s="102"/>
    </row>
    <row r="38" spans="1:15" ht="16.5" x14ac:dyDescent="0.25">
      <c r="A38" s="42"/>
      <c r="B38" s="297" t="s">
        <v>250</v>
      </c>
      <c r="C38" s="43">
        <v>2075</v>
      </c>
      <c r="D38" s="23">
        <f>D36+D37</f>
        <v>0</v>
      </c>
      <c r="E38" s="24"/>
      <c r="F38" s="102"/>
      <c r="G38" s="102"/>
      <c r="H38" s="102"/>
      <c r="I38" s="102"/>
      <c r="J38" s="102"/>
      <c r="K38" s="102"/>
      <c r="L38" s="102"/>
      <c r="M38" s="102"/>
      <c r="N38" s="102"/>
      <c r="O38" s="102"/>
    </row>
    <row r="39" spans="1:15" ht="16.5" x14ac:dyDescent="0.25">
      <c r="A39" s="42"/>
      <c r="B39" s="299" t="s">
        <v>780</v>
      </c>
      <c r="C39" s="296"/>
      <c r="D39" s="27"/>
      <c r="E39" s="28"/>
      <c r="F39" s="102"/>
      <c r="G39" s="102"/>
      <c r="H39" s="102"/>
      <c r="I39" s="102"/>
      <c r="J39" s="102"/>
      <c r="K39" s="102"/>
      <c r="L39" s="102"/>
      <c r="M39" s="102"/>
      <c r="N39" s="102"/>
      <c r="O39" s="102"/>
    </row>
    <row r="40" spans="1:15" ht="16.5" x14ac:dyDescent="0.25">
      <c r="A40" s="42"/>
      <c r="B40" s="298" t="s">
        <v>781</v>
      </c>
      <c r="C40" s="43">
        <v>2090</v>
      </c>
      <c r="D40" s="23"/>
      <c r="E40" s="24"/>
      <c r="F40" s="102"/>
      <c r="G40" s="102"/>
      <c r="H40" s="102"/>
      <c r="I40" s="102"/>
      <c r="J40" s="102"/>
      <c r="K40" s="102"/>
      <c r="L40" s="102"/>
      <c r="M40" s="102"/>
      <c r="N40" s="102"/>
      <c r="O40" s="102"/>
    </row>
    <row r="41" spans="1:15" ht="16.5" x14ac:dyDescent="0.25">
      <c r="A41" s="42"/>
      <c r="B41" s="298" t="s">
        <v>782</v>
      </c>
      <c r="C41" s="43">
        <v>2100</v>
      </c>
      <c r="D41" s="23"/>
      <c r="E41" s="24"/>
      <c r="F41" s="102"/>
      <c r="G41" s="102"/>
      <c r="H41" s="102"/>
      <c r="I41" s="102"/>
      <c r="J41" s="102"/>
      <c r="K41" s="102"/>
      <c r="L41" s="102"/>
      <c r="M41" s="102"/>
      <c r="N41" s="102"/>
      <c r="O41" s="102"/>
    </row>
    <row r="42" spans="1:15" ht="16.5" x14ac:dyDescent="0.25">
      <c r="A42" s="299"/>
      <c r="B42" s="297" t="s">
        <v>251</v>
      </c>
      <c r="C42" s="296">
        <v>2110</v>
      </c>
      <c r="D42" s="27">
        <f>D40+D41</f>
        <v>0</v>
      </c>
      <c r="E42" s="28"/>
      <c r="F42" s="102"/>
      <c r="G42" s="102"/>
      <c r="H42" s="102"/>
      <c r="I42" s="102"/>
      <c r="J42" s="102"/>
      <c r="K42" s="102"/>
      <c r="L42" s="102"/>
      <c r="M42" s="102"/>
      <c r="N42" s="102"/>
      <c r="O42" s="102"/>
    </row>
    <row r="43" spans="1:15" ht="16.5" x14ac:dyDescent="0.25">
      <c r="A43" s="300" t="s">
        <v>734</v>
      </c>
      <c r="B43" s="297" t="s">
        <v>252</v>
      </c>
      <c r="C43" s="296">
        <v>2120</v>
      </c>
      <c r="D43" s="27"/>
      <c r="E43" s="28"/>
      <c r="F43" s="102"/>
      <c r="G43" s="102"/>
      <c r="H43" s="102"/>
      <c r="I43" s="102"/>
      <c r="J43" s="102"/>
      <c r="K43" s="102"/>
      <c r="L43" s="102"/>
      <c r="M43" s="102"/>
      <c r="N43" s="102"/>
      <c r="O43" s="102"/>
    </row>
    <row r="44" spans="1:15" ht="16.5" x14ac:dyDescent="0.25">
      <c r="A44" s="300" t="s">
        <v>735</v>
      </c>
      <c r="B44" s="297" t="s">
        <v>253</v>
      </c>
      <c r="C44" s="296">
        <v>2130</v>
      </c>
      <c r="D44" s="27"/>
      <c r="E44" s="28"/>
      <c r="F44" s="102"/>
      <c r="G44" s="102"/>
      <c r="H44" s="102"/>
      <c r="I44" s="102"/>
      <c r="J44" s="102"/>
      <c r="K44" s="102"/>
      <c r="L44" s="102"/>
      <c r="M44" s="102"/>
      <c r="N44" s="102"/>
      <c r="O44" s="102"/>
    </row>
    <row r="45" spans="1:15" ht="16.5" x14ac:dyDescent="0.25">
      <c r="A45" s="300" t="s">
        <v>736</v>
      </c>
      <c r="B45" s="297" t="s">
        <v>254</v>
      </c>
      <c r="C45" s="296">
        <v>2131</v>
      </c>
      <c r="D45" s="27"/>
      <c r="E45" s="28"/>
      <c r="F45" s="102"/>
      <c r="G45" s="102"/>
      <c r="H45" s="102"/>
      <c r="I45" s="102"/>
      <c r="J45" s="102"/>
      <c r="K45" s="102"/>
      <c r="L45" s="102"/>
      <c r="M45" s="102"/>
      <c r="N45" s="102"/>
      <c r="O45" s="102"/>
    </row>
    <row r="46" spans="1:15" ht="16.5" x14ac:dyDescent="0.25">
      <c r="A46" s="300" t="s">
        <v>737</v>
      </c>
      <c r="B46" s="297" t="s">
        <v>255</v>
      </c>
      <c r="C46" s="296">
        <v>2132</v>
      </c>
      <c r="D46" s="27"/>
      <c r="E46" s="28"/>
      <c r="F46" s="102"/>
      <c r="G46" s="102"/>
      <c r="H46" s="102"/>
      <c r="I46" s="102"/>
      <c r="J46" s="102"/>
      <c r="K46" s="102"/>
      <c r="L46" s="102"/>
      <c r="M46" s="102"/>
      <c r="N46" s="102"/>
      <c r="O46" s="102"/>
    </row>
    <row r="47" spans="1:15" ht="16.5" x14ac:dyDescent="0.25">
      <c r="A47" s="300" t="s">
        <v>738</v>
      </c>
      <c r="B47" s="297" t="s">
        <v>256</v>
      </c>
      <c r="C47" s="296">
        <v>2133</v>
      </c>
      <c r="D47" s="27"/>
      <c r="E47" s="28"/>
      <c r="F47" s="102"/>
      <c r="G47" s="102"/>
      <c r="H47" s="102"/>
      <c r="I47" s="102"/>
      <c r="J47" s="102"/>
      <c r="K47" s="102"/>
      <c r="L47" s="102"/>
      <c r="M47" s="102"/>
      <c r="N47" s="102"/>
      <c r="O47" s="102"/>
    </row>
    <row r="48" spans="1:15" ht="16.5" x14ac:dyDescent="0.25">
      <c r="A48" s="300" t="s">
        <v>739</v>
      </c>
      <c r="B48" s="297" t="s">
        <v>257</v>
      </c>
      <c r="C48" s="296">
        <v>2140</v>
      </c>
      <c r="D48" s="27"/>
      <c r="E48" s="28"/>
      <c r="F48" s="102"/>
      <c r="G48" s="102"/>
      <c r="H48" s="102"/>
      <c r="I48" s="102"/>
      <c r="J48" s="102"/>
      <c r="K48" s="102"/>
      <c r="L48" s="102"/>
      <c r="M48" s="102"/>
      <c r="N48" s="102"/>
      <c r="O48" s="102"/>
    </row>
    <row r="49" spans="1:15" ht="16.5" x14ac:dyDescent="0.25">
      <c r="A49" s="299"/>
      <c r="B49" s="299" t="s">
        <v>783</v>
      </c>
      <c r="C49" s="296">
        <v>2150</v>
      </c>
      <c r="D49" s="27">
        <f>D30+D34+D38+D42+D43+D44+SUM(D45:D47)+D48</f>
        <v>0</v>
      </c>
      <c r="E49" s="28"/>
      <c r="F49" s="102"/>
      <c r="G49" s="102"/>
      <c r="H49" s="102"/>
      <c r="I49" s="102"/>
      <c r="J49" s="102"/>
      <c r="K49" s="102"/>
      <c r="L49" s="102"/>
      <c r="M49" s="102"/>
      <c r="N49" s="102"/>
      <c r="O49" s="102"/>
    </row>
    <row r="50" spans="1:15" ht="17.25" x14ac:dyDescent="0.25">
      <c r="A50" s="299"/>
      <c r="B50" s="299" t="s">
        <v>863</v>
      </c>
      <c r="C50" s="301"/>
      <c r="D50" s="27"/>
      <c r="E50" s="28"/>
      <c r="F50" s="102"/>
      <c r="G50" s="102"/>
      <c r="H50" s="102"/>
      <c r="I50" s="102"/>
      <c r="J50" s="102"/>
      <c r="K50" s="102"/>
      <c r="L50" s="102"/>
      <c r="M50" s="102"/>
      <c r="N50" s="102"/>
      <c r="O50" s="102"/>
    </row>
    <row r="51" spans="1:15" ht="16.5" x14ac:dyDescent="0.25">
      <c r="A51" s="296">
        <v>4</v>
      </c>
      <c r="B51" s="299" t="s">
        <v>258</v>
      </c>
      <c r="C51" s="296"/>
      <c r="D51" s="27"/>
      <c r="E51" s="28"/>
      <c r="F51" s="102"/>
      <c r="G51" s="102"/>
      <c r="H51" s="102"/>
      <c r="I51" s="102"/>
      <c r="J51" s="102"/>
      <c r="K51" s="102"/>
      <c r="L51" s="102"/>
      <c r="M51" s="102"/>
      <c r="N51" s="102"/>
      <c r="O51" s="102"/>
    </row>
    <row r="52" spans="1:15" ht="16.5" x14ac:dyDescent="0.25">
      <c r="A52" s="300" t="s">
        <v>784</v>
      </c>
      <c r="B52" s="42" t="s">
        <v>259</v>
      </c>
      <c r="C52" s="43">
        <v>2064</v>
      </c>
      <c r="D52" s="27"/>
      <c r="E52" s="28"/>
      <c r="F52" s="102"/>
      <c r="G52" s="102"/>
      <c r="H52" s="102"/>
      <c r="I52" s="102"/>
      <c r="J52" s="102"/>
      <c r="K52" s="102"/>
      <c r="L52" s="102"/>
      <c r="M52" s="102"/>
      <c r="N52" s="102"/>
      <c r="O52" s="102"/>
    </row>
    <row r="53" spans="1:15" ht="16.5" x14ac:dyDescent="0.25">
      <c r="A53" s="300" t="s">
        <v>785</v>
      </c>
      <c r="B53" s="42" t="s">
        <v>260</v>
      </c>
      <c r="C53" s="43">
        <v>2065</v>
      </c>
      <c r="D53" s="27"/>
      <c r="E53" s="28"/>
      <c r="F53" s="102"/>
      <c r="G53" s="102"/>
      <c r="H53" s="102"/>
      <c r="I53" s="102"/>
      <c r="J53" s="102"/>
      <c r="K53" s="102"/>
      <c r="L53" s="102"/>
      <c r="M53" s="102"/>
      <c r="N53" s="102"/>
      <c r="O53" s="102"/>
    </row>
    <row r="54" spans="1:15" ht="16.5" x14ac:dyDescent="0.25">
      <c r="A54" s="300" t="s">
        <v>786</v>
      </c>
      <c r="B54" s="42" t="s">
        <v>261</v>
      </c>
      <c r="C54" s="43">
        <v>2066</v>
      </c>
      <c r="D54" s="27"/>
      <c r="E54" s="28"/>
      <c r="F54" s="102"/>
      <c r="G54" s="102"/>
      <c r="H54" s="102"/>
      <c r="I54" s="102"/>
      <c r="J54" s="102"/>
      <c r="K54" s="102"/>
      <c r="L54" s="102"/>
      <c r="M54" s="102"/>
      <c r="N54" s="102"/>
      <c r="O54" s="102"/>
    </row>
    <row r="55" spans="1:15" ht="16.5" x14ac:dyDescent="0.25">
      <c r="A55" s="300" t="s">
        <v>787</v>
      </c>
      <c r="B55" s="42" t="s">
        <v>262</v>
      </c>
      <c r="C55" s="43">
        <v>2067</v>
      </c>
      <c r="D55" s="27">
        <f>D52+D53-D54</f>
        <v>0</v>
      </c>
      <c r="E55" s="28"/>
      <c r="F55" s="102"/>
      <c r="G55" s="102"/>
      <c r="H55" s="102"/>
      <c r="I55" s="102"/>
      <c r="J55" s="102"/>
      <c r="K55" s="102"/>
      <c r="L55" s="102"/>
      <c r="M55" s="102"/>
      <c r="N55" s="102"/>
      <c r="O55" s="102"/>
    </row>
    <row r="56" spans="1:15" x14ac:dyDescent="0.25">
      <c r="A56" s="126">
        <v>5</v>
      </c>
      <c r="B56" s="120" t="s">
        <v>263</v>
      </c>
      <c r="C56" s="122"/>
      <c r="D56" s="29"/>
      <c r="E56" s="102"/>
      <c r="F56" s="102"/>
      <c r="G56" s="102"/>
      <c r="H56" s="102"/>
      <c r="I56" s="102"/>
      <c r="J56" s="102"/>
      <c r="K56" s="102"/>
      <c r="L56" s="102"/>
      <c r="M56" s="102"/>
      <c r="N56" s="102"/>
      <c r="O56" s="102"/>
    </row>
    <row r="57" spans="1:15" x14ac:dyDescent="0.25">
      <c r="A57" s="134"/>
      <c r="B57" s="121" t="s">
        <v>740</v>
      </c>
      <c r="C57" s="122">
        <v>2001</v>
      </c>
      <c r="D57" s="29"/>
      <c r="E57" s="102"/>
      <c r="F57" s="102"/>
      <c r="G57" s="102"/>
      <c r="H57" s="102"/>
      <c r="I57" s="102"/>
      <c r="J57" s="102"/>
      <c r="K57" s="102"/>
      <c r="L57" s="102"/>
      <c r="M57" s="102"/>
      <c r="N57" s="102"/>
      <c r="O57" s="102"/>
    </row>
    <row r="58" spans="1:15" x14ac:dyDescent="0.25">
      <c r="A58" s="134"/>
      <c r="B58" s="121" t="s">
        <v>741</v>
      </c>
      <c r="C58" s="122">
        <v>2002</v>
      </c>
      <c r="D58" s="29"/>
      <c r="E58" s="102"/>
      <c r="F58" s="102"/>
      <c r="G58" s="102"/>
      <c r="H58" s="102"/>
      <c r="I58" s="102"/>
      <c r="J58" s="102"/>
      <c r="K58" s="102"/>
      <c r="L58" s="102"/>
      <c r="M58" s="102"/>
      <c r="N58" s="102"/>
      <c r="O58" s="102"/>
    </row>
    <row r="59" spans="1:15" x14ac:dyDescent="0.25">
      <c r="A59" s="134"/>
      <c r="B59" s="121" t="s">
        <v>742</v>
      </c>
      <c r="C59" s="122">
        <v>2004</v>
      </c>
      <c r="D59" s="29"/>
      <c r="E59" s="102"/>
      <c r="F59" s="102"/>
      <c r="G59" s="102"/>
      <c r="H59" s="102"/>
      <c r="I59" s="102"/>
      <c r="J59" s="102"/>
      <c r="K59" s="102"/>
      <c r="L59" s="102"/>
      <c r="M59" s="102"/>
      <c r="N59" s="102"/>
      <c r="O59" s="102"/>
    </row>
    <row r="60" spans="1:15" x14ac:dyDescent="0.25">
      <c r="A60" s="134"/>
      <c r="B60" s="121" t="s">
        <v>743</v>
      </c>
      <c r="C60" s="122">
        <v>2003</v>
      </c>
      <c r="D60" s="29"/>
      <c r="E60" s="102"/>
      <c r="F60" s="102"/>
      <c r="G60" s="102"/>
      <c r="H60" s="102"/>
      <c r="I60" s="102"/>
      <c r="J60" s="102"/>
      <c r="K60" s="102"/>
      <c r="L60" s="102"/>
      <c r="M60" s="102"/>
      <c r="N60" s="102"/>
      <c r="O60" s="102"/>
    </row>
    <row r="61" spans="1:15" x14ac:dyDescent="0.25">
      <c r="A61" s="134"/>
      <c r="B61" s="120" t="s">
        <v>264</v>
      </c>
      <c r="C61" s="101">
        <v>2010</v>
      </c>
      <c r="D61" s="22">
        <f>SUM(D57:D60)</f>
        <v>0</v>
      </c>
      <c r="E61" s="102"/>
      <c r="F61" s="102"/>
      <c r="G61" s="102"/>
      <c r="H61" s="102"/>
      <c r="I61" s="102"/>
      <c r="J61" s="102"/>
      <c r="K61" s="102"/>
      <c r="L61" s="102"/>
      <c r="M61" s="102"/>
      <c r="N61" s="102"/>
      <c r="O61" s="102"/>
    </row>
    <row r="62" spans="1:15" x14ac:dyDescent="0.25">
      <c r="A62" s="126">
        <v>6</v>
      </c>
      <c r="B62" s="120" t="s">
        <v>265</v>
      </c>
      <c r="C62" s="101"/>
      <c r="D62" s="22"/>
      <c r="E62" s="102"/>
      <c r="F62" s="102"/>
      <c r="G62" s="102"/>
      <c r="H62" s="102"/>
      <c r="I62" s="102"/>
      <c r="J62" s="102"/>
      <c r="K62" s="102"/>
      <c r="L62" s="102"/>
      <c r="M62" s="102"/>
      <c r="N62" s="102"/>
      <c r="O62" s="102"/>
    </row>
    <row r="63" spans="1:15" x14ac:dyDescent="0.25">
      <c r="A63" s="126"/>
      <c r="B63" s="120" t="s">
        <v>266</v>
      </c>
      <c r="C63" s="101"/>
      <c r="D63" s="22"/>
      <c r="E63" s="102"/>
      <c r="F63" s="102"/>
      <c r="G63" s="102"/>
      <c r="H63" s="102"/>
      <c r="I63" s="102"/>
      <c r="J63" s="102"/>
      <c r="K63" s="102"/>
      <c r="L63" s="102"/>
      <c r="M63" s="102"/>
      <c r="N63" s="102"/>
      <c r="O63" s="102"/>
    </row>
    <row r="64" spans="1:15" x14ac:dyDescent="0.25">
      <c r="A64" s="134"/>
      <c r="B64" s="121" t="s">
        <v>744</v>
      </c>
      <c r="C64" s="122">
        <v>2011</v>
      </c>
      <c r="D64" s="29"/>
      <c r="E64" s="102"/>
      <c r="F64" s="102"/>
      <c r="G64" s="102"/>
      <c r="H64" s="102"/>
      <c r="I64" s="102"/>
      <c r="J64" s="102"/>
      <c r="K64" s="102"/>
      <c r="L64" s="102"/>
      <c r="M64" s="102"/>
      <c r="N64" s="102"/>
      <c r="O64" s="102"/>
    </row>
    <row r="65" spans="1:15" x14ac:dyDescent="0.25">
      <c r="A65" s="134"/>
      <c r="B65" s="121" t="s">
        <v>745</v>
      </c>
      <c r="C65" s="122">
        <v>2012</v>
      </c>
      <c r="D65" s="29"/>
      <c r="E65" s="102"/>
      <c r="F65" s="102"/>
      <c r="G65" s="102"/>
      <c r="H65" s="102"/>
      <c r="I65" s="102"/>
      <c r="J65" s="102"/>
      <c r="K65" s="102"/>
      <c r="L65" s="102"/>
      <c r="M65" s="102"/>
      <c r="N65" s="102"/>
      <c r="O65" s="102"/>
    </row>
    <row r="66" spans="1:15" x14ac:dyDescent="0.25">
      <c r="A66" s="134"/>
      <c r="B66" s="121" t="s">
        <v>746</v>
      </c>
      <c r="C66" s="122">
        <v>2013</v>
      </c>
      <c r="D66" s="29"/>
      <c r="E66" s="102"/>
      <c r="F66" s="102"/>
      <c r="G66" s="102"/>
      <c r="H66" s="102"/>
      <c r="I66" s="102"/>
      <c r="J66" s="102"/>
      <c r="K66" s="102"/>
      <c r="L66" s="102"/>
      <c r="M66" s="102"/>
      <c r="N66" s="102"/>
      <c r="O66" s="102"/>
    </row>
    <row r="67" spans="1:15" x14ac:dyDescent="0.25">
      <c r="A67" s="134"/>
      <c r="B67" s="121" t="s">
        <v>747</v>
      </c>
      <c r="C67" s="122">
        <v>2014</v>
      </c>
      <c r="D67" s="29"/>
      <c r="E67" s="102"/>
      <c r="F67" s="102"/>
      <c r="G67" s="102"/>
      <c r="H67" s="102"/>
      <c r="I67" s="102"/>
      <c r="J67" s="102"/>
      <c r="K67" s="102"/>
      <c r="L67" s="102"/>
      <c r="M67" s="102"/>
      <c r="N67" s="102"/>
      <c r="O67" s="102"/>
    </row>
    <row r="68" spans="1:15" x14ac:dyDescent="0.25">
      <c r="A68" s="134"/>
      <c r="B68" s="121" t="s">
        <v>748</v>
      </c>
      <c r="C68" s="122">
        <v>2019</v>
      </c>
      <c r="D68" s="29"/>
      <c r="E68" s="102"/>
      <c r="F68" s="102"/>
      <c r="G68" s="102"/>
      <c r="H68" s="102"/>
      <c r="I68" s="102"/>
      <c r="J68" s="102"/>
      <c r="K68" s="102"/>
      <c r="L68" s="102"/>
      <c r="M68" s="102"/>
      <c r="N68" s="102"/>
      <c r="O68" s="102"/>
    </row>
    <row r="69" spans="1:15" x14ac:dyDescent="0.25">
      <c r="A69" s="134"/>
      <c r="B69" s="121" t="s">
        <v>749</v>
      </c>
      <c r="C69" s="122">
        <v>2015</v>
      </c>
      <c r="D69" s="29"/>
      <c r="E69" s="102"/>
      <c r="F69" s="102"/>
      <c r="G69" s="102"/>
      <c r="H69" s="102"/>
      <c r="I69" s="102"/>
      <c r="J69" s="102"/>
      <c r="K69" s="102"/>
      <c r="L69" s="102"/>
      <c r="M69" s="102"/>
      <c r="N69" s="102"/>
      <c r="O69" s="102"/>
    </row>
    <row r="70" spans="1:15" x14ac:dyDescent="0.25">
      <c r="A70" s="134"/>
      <c r="B70" s="121" t="s">
        <v>750</v>
      </c>
      <c r="C70" s="122">
        <v>2016</v>
      </c>
      <c r="D70" s="29"/>
      <c r="E70" s="102"/>
      <c r="F70" s="102"/>
      <c r="G70" s="102"/>
      <c r="H70" s="102"/>
      <c r="I70" s="102"/>
      <c r="J70" s="102"/>
      <c r="K70" s="102"/>
      <c r="L70" s="102"/>
      <c r="M70" s="102"/>
      <c r="N70" s="102"/>
      <c r="O70" s="102"/>
    </row>
    <row r="71" spans="1:15" x14ac:dyDescent="0.25">
      <c r="A71" s="134"/>
      <c r="B71" s="121" t="s">
        <v>751</v>
      </c>
      <c r="C71" s="122">
        <v>2017</v>
      </c>
      <c r="D71" s="29"/>
      <c r="E71" s="102"/>
      <c r="F71" s="102"/>
      <c r="G71" s="102"/>
      <c r="H71" s="102"/>
      <c r="I71" s="102"/>
      <c r="J71" s="102"/>
      <c r="K71" s="102"/>
      <c r="L71" s="102"/>
      <c r="M71" s="102"/>
      <c r="N71" s="102"/>
      <c r="O71" s="102"/>
    </row>
    <row r="72" spans="1:15" x14ac:dyDescent="0.25">
      <c r="A72" s="134"/>
      <c r="B72" s="121" t="s">
        <v>752</v>
      </c>
      <c r="C72" s="122">
        <v>2018</v>
      </c>
      <c r="D72" s="29"/>
      <c r="E72" s="102"/>
      <c r="F72" s="102"/>
      <c r="G72" s="102"/>
      <c r="H72" s="102"/>
      <c r="I72" s="102"/>
      <c r="J72" s="102"/>
      <c r="K72" s="102"/>
      <c r="L72" s="102"/>
      <c r="M72" s="102"/>
      <c r="N72" s="102"/>
      <c r="O72" s="102"/>
    </row>
    <row r="73" spans="1:15" x14ac:dyDescent="0.25">
      <c r="A73" s="134"/>
      <c r="B73" s="121" t="s">
        <v>788</v>
      </c>
      <c r="C73" s="122">
        <v>2083</v>
      </c>
      <c r="D73" s="29"/>
      <c r="E73" s="102"/>
      <c r="F73" s="102"/>
      <c r="G73" s="102"/>
      <c r="H73" s="102"/>
      <c r="I73" s="102"/>
      <c r="J73" s="102"/>
      <c r="K73" s="102"/>
      <c r="L73" s="102"/>
      <c r="M73" s="102"/>
      <c r="N73" s="102"/>
      <c r="O73" s="102"/>
    </row>
    <row r="74" spans="1:15" x14ac:dyDescent="0.25">
      <c r="A74" s="134"/>
      <c r="B74" s="121" t="s">
        <v>753</v>
      </c>
      <c r="C74" s="122">
        <v>2081</v>
      </c>
      <c r="D74" s="29"/>
      <c r="E74" s="102"/>
      <c r="F74" s="102"/>
      <c r="G74" s="102"/>
      <c r="H74" s="102"/>
      <c r="I74" s="102"/>
      <c r="J74" s="102"/>
      <c r="K74" s="102"/>
      <c r="L74" s="102"/>
      <c r="M74" s="102"/>
      <c r="N74" s="102"/>
      <c r="O74" s="102"/>
    </row>
    <row r="75" spans="1:15" x14ac:dyDescent="0.25">
      <c r="A75" s="134"/>
      <c r="B75" s="120" t="s">
        <v>668</v>
      </c>
      <c r="C75" s="101">
        <v>2020</v>
      </c>
      <c r="D75" s="22">
        <f>SUM(D64:D74)</f>
        <v>0</v>
      </c>
      <c r="E75" s="102"/>
      <c r="F75" s="102"/>
      <c r="G75" s="102"/>
      <c r="H75" s="102"/>
      <c r="I75" s="102"/>
      <c r="J75" s="102"/>
      <c r="K75" s="102"/>
      <c r="L75" s="102"/>
      <c r="M75" s="102"/>
      <c r="N75" s="102"/>
      <c r="O75" s="102"/>
    </row>
    <row r="76" spans="1:15" x14ac:dyDescent="0.25">
      <c r="A76" s="126">
        <v>7</v>
      </c>
      <c r="B76" s="120" t="s">
        <v>267</v>
      </c>
      <c r="C76" s="101"/>
      <c r="D76" s="22"/>
      <c r="E76" s="102"/>
      <c r="F76" s="102"/>
      <c r="G76" s="102"/>
      <c r="H76" s="102"/>
      <c r="I76" s="102"/>
      <c r="J76" s="102"/>
      <c r="K76" s="102"/>
      <c r="L76" s="102"/>
      <c r="M76" s="102"/>
      <c r="N76" s="102"/>
      <c r="O76" s="102"/>
    </row>
    <row r="77" spans="1:15" x14ac:dyDescent="0.25">
      <c r="A77" s="126"/>
      <c r="B77" s="120" t="s">
        <v>266</v>
      </c>
      <c r="C77" s="101"/>
      <c r="D77" s="22"/>
      <c r="E77" s="102"/>
      <c r="F77" s="102"/>
      <c r="G77" s="102"/>
      <c r="H77" s="102"/>
      <c r="I77" s="102"/>
      <c r="J77" s="102"/>
      <c r="K77" s="102"/>
      <c r="L77" s="102"/>
      <c r="M77" s="102"/>
      <c r="N77" s="102"/>
      <c r="O77" s="102"/>
    </row>
    <row r="78" spans="1:15" x14ac:dyDescent="0.25">
      <c r="A78" s="134"/>
      <c r="B78" s="121" t="s">
        <v>754</v>
      </c>
      <c r="C78" s="122">
        <v>2021</v>
      </c>
      <c r="D78" s="29"/>
      <c r="E78" s="102"/>
      <c r="F78" s="102"/>
      <c r="G78" s="102"/>
      <c r="H78" s="102"/>
      <c r="I78" s="102"/>
      <c r="J78" s="102"/>
      <c r="K78" s="102"/>
      <c r="L78" s="102"/>
      <c r="M78" s="102"/>
      <c r="N78" s="102"/>
      <c r="O78" s="102"/>
    </row>
    <row r="79" spans="1:15" x14ac:dyDescent="0.25">
      <c r="A79" s="134"/>
      <c r="B79" s="121" t="s">
        <v>755</v>
      </c>
      <c r="C79" s="122">
        <v>2025</v>
      </c>
      <c r="D79" s="29"/>
      <c r="E79" s="102"/>
      <c r="F79" s="102"/>
      <c r="G79" s="102"/>
      <c r="H79" s="102"/>
      <c r="I79" s="102"/>
      <c r="J79" s="102"/>
      <c r="K79" s="102"/>
      <c r="L79" s="102"/>
      <c r="M79" s="102"/>
      <c r="N79" s="102"/>
      <c r="O79" s="102"/>
    </row>
    <row r="80" spans="1:15" x14ac:dyDescent="0.25">
      <c r="A80" s="134"/>
      <c r="B80" s="121" t="s">
        <v>756</v>
      </c>
      <c r="C80" s="122">
        <v>2022</v>
      </c>
      <c r="D80" s="29"/>
      <c r="E80" s="102"/>
      <c r="F80" s="102"/>
      <c r="G80" s="102"/>
      <c r="H80" s="102"/>
      <c r="I80" s="102"/>
      <c r="J80" s="102"/>
      <c r="K80" s="102"/>
      <c r="L80" s="102"/>
      <c r="M80" s="102"/>
      <c r="N80" s="102"/>
      <c r="O80" s="102"/>
    </row>
    <row r="81" spans="1:15" x14ac:dyDescent="0.25">
      <c r="A81" s="134"/>
      <c r="B81" s="121" t="s">
        <v>757</v>
      </c>
      <c r="C81" s="122">
        <v>2023</v>
      </c>
      <c r="D81" s="29"/>
      <c r="E81" s="102"/>
      <c r="F81" s="102"/>
      <c r="G81" s="102"/>
      <c r="H81" s="102"/>
      <c r="I81" s="102"/>
      <c r="J81" s="102"/>
      <c r="K81" s="102"/>
      <c r="L81" s="102"/>
      <c r="M81" s="102"/>
      <c r="N81" s="102"/>
      <c r="O81" s="102"/>
    </row>
    <row r="82" spans="1:15" x14ac:dyDescent="0.25">
      <c r="A82" s="134"/>
      <c r="B82" s="121" t="s">
        <v>758</v>
      </c>
      <c r="C82" s="122">
        <v>2024</v>
      </c>
      <c r="D82" s="29"/>
      <c r="E82" s="102"/>
      <c r="F82" s="102"/>
      <c r="G82" s="102"/>
      <c r="H82" s="102"/>
      <c r="I82" s="102"/>
      <c r="J82" s="102"/>
      <c r="K82" s="102"/>
      <c r="L82" s="102"/>
      <c r="M82" s="102"/>
      <c r="N82" s="102"/>
      <c r="O82" s="102"/>
    </row>
    <row r="83" spans="1:15" x14ac:dyDescent="0.25">
      <c r="A83" s="134"/>
      <c r="B83" s="121" t="s">
        <v>789</v>
      </c>
      <c r="C83" s="122">
        <v>2084</v>
      </c>
      <c r="D83" s="29"/>
      <c r="E83" s="102"/>
      <c r="F83" s="102"/>
      <c r="G83" s="102"/>
      <c r="H83" s="102"/>
      <c r="I83" s="102"/>
      <c r="J83" s="102"/>
      <c r="K83" s="102"/>
      <c r="L83" s="102"/>
      <c r="M83" s="102"/>
      <c r="N83" s="102"/>
      <c r="O83" s="102"/>
    </row>
    <row r="84" spans="1:15" x14ac:dyDescent="0.25">
      <c r="A84" s="134"/>
      <c r="B84" s="121" t="s">
        <v>759</v>
      </c>
      <c r="C84" s="122">
        <v>2082</v>
      </c>
      <c r="D84" s="29"/>
      <c r="E84" s="102"/>
      <c r="F84" s="102"/>
      <c r="G84" s="102"/>
      <c r="H84" s="102"/>
      <c r="I84" s="102"/>
      <c r="J84" s="102"/>
      <c r="K84" s="102"/>
      <c r="L84" s="102"/>
      <c r="M84" s="102"/>
      <c r="N84" s="102"/>
      <c r="O84" s="102"/>
    </row>
    <row r="85" spans="1:15" x14ac:dyDescent="0.25">
      <c r="A85" s="134"/>
      <c r="B85" s="120" t="s">
        <v>669</v>
      </c>
      <c r="C85" s="101">
        <v>2030</v>
      </c>
      <c r="D85" s="22">
        <f>SUM(D78:D84)</f>
        <v>0</v>
      </c>
      <c r="E85" s="102"/>
      <c r="F85" s="102"/>
      <c r="G85" s="102"/>
      <c r="H85" s="102"/>
      <c r="I85" s="102"/>
      <c r="J85" s="102"/>
      <c r="K85" s="102"/>
      <c r="L85" s="102"/>
      <c r="M85" s="102"/>
      <c r="N85" s="102"/>
      <c r="O85" s="102"/>
    </row>
    <row r="86" spans="1:15" x14ac:dyDescent="0.25">
      <c r="A86" s="126">
        <v>8</v>
      </c>
      <c r="B86" s="120" t="s">
        <v>268</v>
      </c>
      <c r="C86" s="101">
        <v>2050</v>
      </c>
      <c r="D86" s="29"/>
      <c r="E86" s="102"/>
      <c r="F86" s="102"/>
      <c r="G86" s="102"/>
      <c r="H86" s="102"/>
      <c r="I86" s="102"/>
      <c r="J86" s="102"/>
      <c r="K86" s="102"/>
      <c r="L86" s="102"/>
      <c r="M86" s="102"/>
      <c r="N86" s="102"/>
      <c r="O86" s="102"/>
    </row>
    <row r="87" spans="1:15" x14ac:dyDescent="0.25">
      <c r="A87" s="134">
        <v>9</v>
      </c>
      <c r="B87" s="121" t="s">
        <v>269</v>
      </c>
      <c r="C87" s="122">
        <v>2052</v>
      </c>
      <c r="D87" s="29"/>
      <c r="E87" s="102"/>
      <c r="F87" s="102"/>
      <c r="G87" s="102"/>
      <c r="H87" s="102"/>
      <c r="I87" s="102"/>
      <c r="J87" s="102"/>
      <c r="K87" s="102"/>
      <c r="L87" s="102"/>
      <c r="M87" s="102"/>
      <c r="N87" s="102"/>
      <c r="O87" s="102"/>
    </row>
    <row r="88" spans="1:15" x14ac:dyDescent="0.25">
      <c r="A88" s="126">
        <v>10</v>
      </c>
      <c r="B88" s="120" t="s">
        <v>270</v>
      </c>
      <c r="C88" s="101"/>
      <c r="D88" s="22"/>
      <c r="E88" s="102"/>
      <c r="F88" s="102"/>
      <c r="G88" s="102"/>
      <c r="H88" s="102"/>
      <c r="I88" s="102"/>
      <c r="J88" s="102"/>
      <c r="K88" s="102"/>
      <c r="L88" s="102"/>
      <c r="M88" s="102"/>
      <c r="N88" s="102"/>
      <c r="O88" s="102"/>
    </row>
    <row r="89" spans="1:15" x14ac:dyDescent="0.25">
      <c r="A89" s="134"/>
      <c r="B89" s="121" t="s">
        <v>760</v>
      </c>
      <c r="C89" s="122">
        <v>2053</v>
      </c>
      <c r="D89" s="29"/>
      <c r="E89" s="102"/>
      <c r="F89" s="102"/>
      <c r="G89" s="102"/>
      <c r="H89" s="102"/>
      <c r="I89" s="102"/>
      <c r="J89" s="102"/>
      <c r="K89" s="102"/>
      <c r="L89" s="102"/>
      <c r="M89" s="102"/>
      <c r="N89" s="102"/>
      <c r="O89" s="102"/>
    </row>
    <row r="90" spans="1:15" x14ac:dyDescent="0.25">
      <c r="A90" s="134"/>
      <c r="B90" s="121" t="s">
        <v>761</v>
      </c>
      <c r="C90" s="122">
        <v>2054</v>
      </c>
      <c r="D90" s="29"/>
      <c r="E90" s="102"/>
      <c r="F90" s="102"/>
      <c r="G90" s="102"/>
      <c r="H90" s="102"/>
      <c r="I90" s="102"/>
      <c r="J90" s="102"/>
      <c r="K90" s="102"/>
      <c r="L90" s="102"/>
      <c r="M90" s="102"/>
      <c r="N90" s="102"/>
      <c r="O90" s="102"/>
    </row>
    <row r="91" spans="1:15" x14ac:dyDescent="0.25">
      <c r="A91" s="134"/>
      <c r="B91" s="121" t="s">
        <v>762</v>
      </c>
      <c r="C91" s="122">
        <v>2055</v>
      </c>
      <c r="D91" s="29"/>
      <c r="E91" s="102"/>
      <c r="F91" s="102"/>
      <c r="G91" s="102"/>
      <c r="H91" s="102"/>
      <c r="I91" s="102"/>
      <c r="J91" s="102"/>
      <c r="K91" s="102"/>
      <c r="L91" s="102"/>
      <c r="M91" s="102"/>
      <c r="N91" s="102"/>
      <c r="O91" s="102"/>
    </row>
    <row r="92" spans="1:15" x14ac:dyDescent="0.25">
      <c r="A92" s="134"/>
      <c r="B92" s="121" t="s">
        <v>763</v>
      </c>
      <c r="C92" s="122">
        <v>2056</v>
      </c>
      <c r="D92" s="29"/>
      <c r="E92" s="102"/>
      <c r="F92" s="102"/>
      <c r="G92" s="102"/>
      <c r="H92" s="102"/>
      <c r="I92" s="102"/>
      <c r="J92" s="102"/>
      <c r="K92" s="102"/>
      <c r="L92" s="102"/>
      <c r="M92" s="102"/>
      <c r="N92" s="102"/>
      <c r="O92" s="102"/>
    </row>
    <row r="93" spans="1:15" x14ac:dyDescent="0.25">
      <c r="A93" s="134"/>
      <c r="B93" s="120" t="s">
        <v>271</v>
      </c>
      <c r="C93" s="101">
        <v>2057</v>
      </c>
      <c r="D93" s="22">
        <f>SUM(D89:D92)</f>
        <v>0</v>
      </c>
      <c r="E93" s="102"/>
      <c r="F93" s="102"/>
      <c r="G93" s="102"/>
      <c r="H93" s="102"/>
      <c r="I93" s="102"/>
      <c r="J93" s="102"/>
      <c r="K93" s="102"/>
      <c r="L93" s="102"/>
      <c r="M93" s="102"/>
      <c r="N93" s="102"/>
      <c r="O93" s="102"/>
    </row>
    <row r="94" spans="1:15" x14ac:dyDescent="0.25">
      <c r="A94" s="134">
        <v>11</v>
      </c>
      <c r="B94" s="120" t="s">
        <v>272</v>
      </c>
      <c r="C94" s="122">
        <v>2059</v>
      </c>
      <c r="D94" s="29"/>
      <c r="E94" s="102"/>
      <c r="F94" s="102"/>
      <c r="G94" s="102"/>
      <c r="H94" s="102"/>
      <c r="I94" s="102"/>
      <c r="J94" s="102"/>
      <c r="K94" s="102"/>
      <c r="L94" s="102"/>
      <c r="M94" s="102"/>
      <c r="N94" s="102"/>
      <c r="O94" s="102"/>
    </row>
    <row r="95" spans="1:15" ht="28.5" x14ac:dyDescent="0.25">
      <c r="A95" s="126">
        <v>12</v>
      </c>
      <c r="B95" s="120" t="s">
        <v>790</v>
      </c>
      <c r="C95" s="101">
        <v>2058</v>
      </c>
      <c r="D95" s="22">
        <f>D66+D67+D68+D69+D72+D80+D81+D82+D94</f>
        <v>0</v>
      </c>
      <c r="E95" s="102"/>
      <c r="F95" s="102"/>
      <c r="G95" s="102"/>
      <c r="H95" s="102"/>
      <c r="I95" s="102"/>
      <c r="J95" s="102"/>
      <c r="K95" s="102"/>
      <c r="L95" s="102"/>
      <c r="M95" s="102"/>
      <c r="N95" s="102"/>
      <c r="O95" s="102"/>
    </row>
    <row r="96" spans="1:15" x14ac:dyDescent="0.25">
      <c r="A96" s="126">
        <v>13</v>
      </c>
      <c r="B96" s="120" t="s">
        <v>273</v>
      </c>
      <c r="C96" s="101"/>
      <c r="D96" s="29"/>
      <c r="E96" s="102"/>
      <c r="F96" s="102"/>
      <c r="G96" s="102"/>
      <c r="H96" s="102"/>
      <c r="I96" s="102"/>
      <c r="J96" s="102"/>
      <c r="K96" s="102"/>
      <c r="L96" s="102"/>
      <c r="M96" s="102"/>
      <c r="N96" s="102"/>
      <c r="O96" s="102"/>
    </row>
    <row r="97" spans="1:15" ht="15" customHeight="1" x14ac:dyDescent="0.25">
      <c r="A97" s="126"/>
      <c r="B97" s="121" t="s">
        <v>274</v>
      </c>
      <c r="C97" s="122">
        <v>2061</v>
      </c>
      <c r="D97" s="29"/>
      <c r="E97" s="102"/>
      <c r="F97" s="102"/>
      <c r="G97" s="102"/>
      <c r="H97" s="102"/>
      <c r="I97" s="102"/>
      <c r="J97" s="102"/>
      <c r="K97" s="102"/>
      <c r="L97" s="102"/>
      <c r="M97" s="102"/>
      <c r="N97" s="102"/>
      <c r="O97" s="102"/>
    </row>
    <row r="98" spans="1:15" ht="15" customHeight="1" x14ac:dyDescent="0.25">
      <c r="A98" s="126"/>
      <c r="B98" s="121" t="s">
        <v>275</v>
      </c>
      <c r="C98" s="122">
        <v>2062</v>
      </c>
      <c r="D98" s="29"/>
      <c r="E98" s="102"/>
      <c r="F98" s="102"/>
      <c r="G98" s="102"/>
      <c r="H98" s="102"/>
      <c r="I98" s="102"/>
      <c r="J98" s="102"/>
      <c r="K98" s="102"/>
      <c r="L98" s="102"/>
      <c r="M98" s="102"/>
      <c r="N98" s="102"/>
      <c r="O98" s="102"/>
    </row>
    <row r="99" spans="1:15" ht="15" customHeight="1" x14ac:dyDescent="0.25">
      <c r="A99" s="126"/>
      <c r="B99" s="120" t="s">
        <v>276</v>
      </c>
      <c r="C99" s="101">
        <v>2063</v>
      </c>
      <c r="D99" s="22">
        <f>D97+D98</f>
        <v>0</v>
      </c>
      <c r="E99" s="102"/>
      <c r="F99" s="102"/>
      <c r="G99" s="102"/>
      <c r="H99" s="102"/>
      <c r="I99" s="102"/>
      <c r="J99" s="102"/>
      <c r="K99" s="102"/>
      <c r="L99" s="102"/>
      <c r="M99" s="102"/>
      <c r="N99" s="102"/>
      <c r="O99" s="102"/>
    </row>
    <row r="100" spans="1:15" ht="15" customHeight="1" x14ac:dyDescent="0.25">
      <c r="A100" s="302">
        <v>14</v>
      </c>
      <c r="B100" s="302" t="s">
        <v>940</v>
      </c>
      <c r="C100" s="124">
        <v>2068</v>
      </c>
      <c r="D100" s="22"/>
      <c r="E100" s="102"/>
      <c r="F100" s="102"/>
      <c r="G100" s="102"/>
      <c r="H100" s="102"/>
      <c r="I100" s="102"/>
      <c r="J100" s="102"/>
      <c r="K100" s="102"/>
      <c r="L100" s="102"/>
      <c r="M100" s="102"/>
      <c r="N100" s="102"/>
      <c r="O100" s="102"/>
    </row>
    <row r="101" spans="1:15" ht="15" customHeight="1" x14ac:dyDescent="0.25">
      <c r="A101" s="20"/>
      <c r="B101" s="129"/>
      <c r="C101" s="130"/>
      <c r="D101" s="38"/>
      <c r="E101" s="102"/>
      <c r="F101" s="102"/>
      <c r="G101" s="102"/>
      <c r="H101" s="102"/>
      <c r="I101" s="102"/>
      <c r="J101" s="102"/>
      <c r="K101" s="102"/>
      <c r="L101" s="102"/>
      <c r="M101" s="102"/>
      <c r="N101" s="102"/>
      <c r="O101" s="102"/>
    </row>
    <row r="102" spans="1:15" ht="15" customHeight="1" x14ac:dyDescent="0.25">
      <c r="A102" s="20"/>
      <c r="B102" s="129"/>
      <c r="C102" s="130"/>
      <c r="D102" s="38"/>
      <c r="E102" s="102"/>
      <c r="F102" s="102"/>
      <c r="G102" s="102"/>
      <c r="H102" s="102"/>
      <c r="I102" s="102"/>
      <c r="J102" s="102"/>
      <c r="K102" s="102"/>
      <c r="L102" s="102"/>
      <c r="M102" s="102"/>
      <c r="N102" s="102"/>
      <c r="O102" s="102"/>
    </row>
    <row r="103" spans="1:15" ht="15" customHeight="1" x14ac:dyDescent="0.25">
      <c r="A103" s="20"/>
      <c r="B103" s="129"/>
      <c r="C103" s="130"/>
      <c r="D103" s="38"/>
      <c r="E103" s="102"/>
      <c r="F103" s="102"/>
      <c r="G103" s="102"/>
      <c r="H103" s="102"/>
      <c r="I103" s="102"/>
      <c r="J103" s="102"/>
      <c r="K103" s="102"/>
      <c r="L103" s="102"/>
      <c r="M103" s="102"/>
      <c r="N103" s="102"/>
      <c r="O103" s="102"/>
    </row>
    <row r="104" spans="1:15" ht="15" customHeight="1" x14ac:dyDescent="0.25">
      <c r="A104" s="171"/>
      <c r="B104" s="292"/>
      <c r="C104" s="123"/>
      <c r="E104" s="102"/>
      <c r="F104" s="102"/>
      <c r="G104" s="102"/>
      <c r="H104" s="102"/>
      <c r="I104" s="102"/>
      <c r="J104" s="102"/>
      <c r="K104" s="102"/>
      <c r="L104" s="102"/>
      <c r="M104" s="102"/>
      <c r="N104" s="102"/>
      <c r="O104" s="102"/>
    </row>
    <row r="105" spans="1:15" ht="15" customHeight="1" x14ac:dyDescent="0.25">
      <c r="A105" s="171"/>
      <c r="B105" s="292"/>
      <c r="C105" s="123"/>
      <c r="E105" s="102"/>
      <c r="F105" s="102"/>
      <c r="G105" s="102"/>
      <c r="H105" s="102"/>
      <c r="I105" s="102"/>
      <c r="J105" s="102"/>
      <c r="K105" s="102"/>
      <c r="L105" s="102"/>
      <c r="M105" s="102"/>
      <c r="N105" s="102"/>
      <c r="O105" s="102"/>
    </row>
    <row r="106" spans="1:15" ht="15" customHeight="1" x14ac:dyDescent="0.25">
      <c r="A106" s="303" t="s">
        <v>836</v>
      </c>
      <c r="B106" s="303"/>
      <c r="C106" s="303"/>
      <c r="D106" s="303"/>
      <c r="E106" s="303"/>
      <c r="F106" s="102"/>
      <c r="G106" s="102"/>
      <c r="H106" s="102"/>
      <c r="I106" s="102"/>
      <c r="J106" s="102"/>
      <c r="K106" s="102"/>
      <c r="L106" s="102"/>
      <c r="M106" s="102"/>
      <c r="N106" s="102"/>
      <c r="O106" s="102"/>
    </row>
    <row r="107" spans="1:15" ht="15" customHeight="1" x14ac:dyDescent="0.25">
      <c r="A107" s="119" t="s">
        <v>837</v>
      </c>
      <c r="B107" s="304" t="s">
        <v>838</v>
      </c>
      <c r="C107" s="124"/>
      <c r="D107" s="39"/>
      <c r="E107" s="302"/>
      <c r="F107" s="302"/>
      <c r="G107" s="102"/>
      <c r="H107" s="102"/>
      <c r="I107" s="102"/>
      <c r="J107" s="102"/>
      <c r="K107" s="102"/>
      <c r="L107" s="102"/>
      <c r="M107" s="102"/>
      <c r="N107" s="102"/>
      <c r="O107" s="102"/>
    </row>
    <row r="108" spans="1:15" ht="15" customHeight="1" x14ac:dyDescent="0.25">
      <c r="A108" s="119">
        <v>1</v>
      </c>
      <c r="B108" s="305" t="s">
        <v>839</v>
      </c>
      <c r="C108" s="124"/>
      <c r="D108" s="39"/>
      <c r="E108" s="302"/>
      <c r="F108" s="302"/>
      <c r="G108" s="102"/>
      <c r="H108" s="102"/>
      <c r="I108" s="102"/>
      <c r="J108" s="102"/>
      <c r="K108" s="102"/>
      <c r="L108" s="102"/>
      <c r="M108" s="102"/>
      <c r="N108" s="102"/>
      <c r="O108" s="102"/>
    </row>
    <row r="109" spans="1:15" ht="15" customHeight="1" x14ac:dyDescent="0.25">
      <c r="A109" s="119">
        <v>2</v>
      </c>
      <c r="B109" s="305" t="s">
        <v>840</v>
      </c>
      <c r="C109" s="124"/>
      <c r="D109" s="39"/>
      <c r="E109" s="302"/>
      <c r="F109" s="302"/>
      <c r="G109" s="102"/>
      <c r="H109" s="102"/>
      <c r="I109" s="102"/>
      <c r="J109" s="102"/>
      <c r="K109" s="102"/>
      <c r="L109" s="102"/>
      <c r="M109" s="102"/>
      <c r="N109" s="102"/>
      <c r="O109" s="102"/>
    </row>
    <row r="110" spans="1:15" x14ac:dyDescent="0.25">
      <c r="A110" s="119">
        <v>3</v>
      </c>
      <c r="B110" s="305" t="s">
        <v>841</v>
      </c>
      <c r="C110" s="124"/>
      <c r="D110" s="39"/>
      <c r="E110" s="302"/>
      <c r="F110" s="302"/>
      <c r="G110" s="102"/>
      <c r="H110" s="102"/>
      <c r="I110" s="102"/>
      <c r="J110" s="102"/>
      <c r="K110" s="102"/>
      <c r="L110" s="102"/>
      <c r="M110" s="102"/>
      <c r="N110" s="102"/>
      <c r="O110" s="102"/>
    </row>
    <row r="111" spans="1:15" x14ac:dyDescent="0.25">
      <c r="A111" s="119">
        <v>4</v>
      </c>
      <c r="B111" s="305" t="s">
        <v>842</v>
      </c>
      <c r="C111" s="124"/>
      <c r="D111" s="39"/>
      <c r="E111" s="302"/>
      <c r="F111" s="302"/>
      <c r="G111" s="102"/>
      <c r="H111" s="102"/>
      <c r="I111" s="102"/>
      <c r="J111" s="102"/>
      <c r="K111" s="102"/>
      <c r="L111" s="102"/>
      <c r="M111" s="102"/>
      <c r="N111" s="102"/>
      <c r="O111" s="102"/>
    </row>
    <row r="112" spans="1:15" x14ac:dyDescent="0.25">
      <c r="A112" s="119">
        <v>5</v>
      </c>
      <c r="B112" s="305" t="s">
        <v>843</v>
      </c>
      <c r="C112" s="124"/>
      <c r="D112" s="39"/>
      <c r="E112" s="302"/>
      <c r="F112" s="302"/>
      <c r="G112" s="102"/>
      <c r="H112" s="102"/>
      <c r="I112" s="102"/>
      <c r="J112" s="102"/>
      <c r="K112" s="102"/>
      <c r="L112" s="102"/>
      <c r="M112" s="102"/>
      <c r="N112" s="102"/>
      <c r="O112" s="102"/>
    </row>
    <row r="113" spans="1:15" x14ac:dyDescent="0.25">
      <c r="A113" s="306">
        <v>6</v>
      </c>
      <c r="B113" s="305" t="s">
        <v>844</v>
      </c>
      <c r="C113" s="124"/>
      <c r="D113" s="39"/>
      <c r="E113" s="302"/>
      <c r="F113" s="302"/>
      <c r="G113" s="102"/>
      <c r="H113" s="102"/>
      <c r="I113" s="102"/>
      <c r="J113" s="102"/>
      <c r="K113" s="102"/>
      <c r="L113" s="102"/>
      <c r="M113" s="102"/>
      <c r="N113" s="102"/>
      <c r="O113" s="102"/>
    </row>
    <row r="114" spans="1:15" x14ac:dyDescent="0.25">
      <c r="A114" s="306">
        <v>7</v>
      </c>
      <c r="B114" s="305" t="s">
        <v>845</v>
      </c>
      <c r="C114" s="135" t="s">
        <v>846</v>
      </c>
      <c r="D114" s="40" t="s">
        <v>847</v>
      </c>
      <c r="E114" s="125" t="s">
        <v>848</v>
      </c>
      <c r="F114" s="125" t="s">
        <v>312</v>
      </c>
      <c r="G114" s="102"/>
      <c r="H114" s="102"/>
      <c r="I114" s="102"/>
      <c r="J114" s="102"/>
      <c r="K114" s="102"/>
      <c r="L114" s="102"/>
      <c r="M114" s="102"/>
      <c r="N114" s="102"/>
      <c r="O114" s="102"/>
    </row>
    <row r="115" spans="1:15" x14ac:dyDescent="0.25">
      <c r="A115" s="307"/>
      <c r="B115" s="305"/>
      <c r="C115" s="124"/>
      <c r="D115" s="39"/>
      <c r="E115" s="302"/>
      <c r="F115" s="302"/>
      <c r="G115" s="102"/>
      <c r="H115" s="102"/>
      <c r="I115" s="102"/>
      <c r="J115" s="102"/>
      <c r="K115" s="102"/>
      <c r="L115" s="102"/>
      <c r="M115" s="102"/>
      <c r="N115" s="102"/>
      <c r="O115" s="102"/>
    </row>
    <row r="116" spans="1:15" x14ac:dyDescent="0.25">
      <c r="A116" s="307"/>
      <c r="B116" s="305" t="s">
        <v>1148</v>
      </c>
      <c r="C116" s="308" t="s">
        <v>1462</v>
      </c>
      <c r="D116" s="309"/>
      <c r="E116" s="309"/>
      <c r="F116" s="310"/>
      <c r="G116" s="102"/>
      <c r="H116" s="102"/>
      <c r="I116" s="102"/>
      <c r="J116" s="102"/>
      <c r="K116" s="102"/>
      <c r="L116" s="102"/>
      <c r="M116" s="102"/>
      <c r="N116" s="102"/>
      <c r="O116" s="102"/>
    </row>
    <row r="117" spans="1:15" ht="30" x14ac:dyDescent="0.25">
      <c r="A117" s="307"/>
      <c r="B117" s="305" t="s">
        <v>1463</v>
      </c>
      <c r="C117" s="308"/>
      <c r="D117" s="309"/>
      <c r="E117" s="309"/>
      <c r="F117" s="310"/>
      <c r="G117" s="102"/>
      <c r="H117" s="102"/>
      <c r="I117" s="102"/>
      <c r="J117" s="102"/>
      <c r="K117" s="102"/>
      <c r="L117" s="102"/>
      <c r="M117" s="102"/>
      <c r="N117" s="102"/>
      <c r="O117" s="102"/>
    </row>
    <row r="118" spans="1:15" ht="30" x14ac:dyDescent="0.25">
      <c r="A118" s="307"/>
      <c r="B118" s="311" t="s">
        <v>1464</v>
      </c>
      <c r="C118" s="312"/>
      <c r="D118" s="313"/>
      <c r="E118" s="313"/>
      <c r="F118" s="314"/>
      <c r="G118" s="102"/>
      <c r="H118" s="102"/>
      <c r="I118" s="102"/>
      <c r="J118" s="102"/>
      <c r="K118" s="102"/>
      <c r="L118" s="102"/>
      <c r="M118" s="102"/>
      <c r="N118" s="102"/>
      <c r="O118" s="102"/>
    </row>
    <row r="119" spans="1:15" ht="15" customHeight="1" x14ac:dyDescent="0.25">
      <c r="A119" s="306">
        <v>8</v>
      </c>
      <c r="B119" s="305" t="s">
        <v>849</v>
      </c>
      <c r="C119" s="124"/>
      <c r="D119" s="39"/>
      <c r="E119" s="302"/>
      <c r="F119" s="302"/>
      <c r="G119" s="102"/>
      <c r="H119" s="102"/>
      <c r="I119" s="102"/>
      <c r="J119" s="102"/>
      <c r="K119" s="102"/>
      <c r="L119" s="102"/>
      <c r="M119" s="102"/>
      <c r="N119" s="102"/>
      <c r="O119" s="102"/>
    </row>
    <row r="120" spans="1:15" ht="80.25" customHeight="1" x14ac:dyDescent="0.25">
      <c r="A120" s="315" t="s">
        <v>850</v>
      </c>
      <c r="B120" s="315"/>
      <c r="C120" s="315"/>
      <c r="D120" s="315"/>
      <c r="E120" s="315"/>
      <c r="F120" s="315"/>
      <c r="G120" s="102"/>
      <c r="H120" s="102"/>
      <c r="I120" s="102"/>
      <c r="J120" s="102"/>
      <c r="K120" s="102"/>
      <c r="L120" s="102"/>
      <c r="M120" s="102"/>
      <c r="N120" s="102"/>
      <c r="O120" s="102"/>
    </row>
    <row r="121" spans="1:15" ht="21" x14ac:dyDescent="0.25">
      <c r="A121" s="316" t="s">
        <v>851</v>
      </c>
      <c r="B121" s="316" t="s">
        <v>842</v>
      </c>
      <c r="C121" s="316" t="s">
        <v>852</v>
      </c>
      <c r="D121" s="52" t="s">
        <v>840</v>
      </c>
      <c r="E121" s="52" t="s">
        <v>843</v>
      </c>
      <c r="F121" s="52" t="s">
        <v>844</v>
      </c>
      <c r="G121" s="52" t="s">
        <v>853</v>
      </c>
      <c r="H121" s="52" t="s">
        <v>854</v>
      </c>
      <c r="I121" s="52" t="s">
        <v>855</v>
      </c>
      <c r="J121" s="52" t="s">
        <v>856</v>
      </c>
      <c r="K121" s="52" t="s">
        <v>857</v>
      </c>
      <c r="L121" s="52" t="s">
        <v>858</v>
      </c>
      <c r="M121" s="52" t="s">
        <v>859</v>
      </c>
      <c r="N121" s="102"/>
      <c r="O121" s="102"/>
    </row>
    <row r="122" spans="1:15" x14ac:dyDescent="0.25">
      <c r="A122" s="317"/>
      <c r="B122" s="317"/>
      <c r="C122" s="317"/>
      <c r="D122" s="53"/>
      <c r="E122" s="53"/>
      <c r="F122" s="53"/>
      <c r="G122" s="53"/>
      <c r="H122" s="53"/>
      <c r="I122" s="53"/>
      <c r="J122" s="53"/>
      <c r="K122" s="53"/>
      <c r="L122" s="54"/>
      <c r="M122" s="55"/>
      <c r="N122" s="102"/>
      <c r="O122" s="102"/>
    </row>
    <row r="123" spans="1:15" x14ac:dyDescent="0.25">
      <c r="A123" s="317"/>
      <c r="B123" s="317"/>
      <c r="C123" s="317"/>
      <c r="D123" s="53"/>
      <c r="E123" s="53"/>
      <c r="F123" s="53"/>
      <c r="G123" s="53"/>
      <c r="H123" s="53"/>
      <c r="I123" s="53"/>
      <c r="J123" s="53"/>
      <c r="K123" s="53"/>
      <c r="L123" s="54"/>
      <c r="M123" s="55"/>
      <c r="N123" s="102"/>
      <c r="O123" s="102"/>
    </row>
    <row r="124" spans="1:15" ht="21" x14ac:dyDescent="0.25">
      <c r="A124" s="318" t="s">
        <v>313</v>
      </c>
      <c r="B124" s="319" t="s">
        <v>1465</v>
      </c>
      <c r="C124" s="318"/>
      <c r="D124" s="320"/>
      <c r="E124" s="320"/>
      <c r="F124" s="320"/>
      <c r="G124" s="320"/>
      <c r="H124" s="320"/>
      <c r="I124" s="320"/>
      <c r="J124" s="320"/>
      <c r="K124" s="320"/>
      <c r="L124" s="321"/>
      <c r="M124" s="322"/>
      <c r="N124" s="102"/>
      <c r="O124" s="102"/>
    </row>
    <row r="125" spans="1:15" ht="20.25" x14ac:dyDescent="0.25">
      <c r="A125" s="303" t="s">
        <v>1466</v>
      </c>
      <c r="B125" s="303"/>
      <c r="C125" s="303"/>
      <c r="D125" s="303"/>
      <c r="E125" s="303"/>
      <c r="F125" s="102"/>
      <c r="G125" s="102"/>
      <c r="H125" s="102"/>
      <c r="I125" s="102"/>
      <c r="J125" s="102"/>
      <c r="K125" s="102"/>
      <c r="L125" s="102"/>
      <c r="M125" s="102"/>
      <c r="N125" s="102"/>
      <c r="O125" s="102"/>
    </row>
    <row r="126" spans="1:15" x14ac:dyDescent="0.25">
      <c r="A126" s="323" t="s">
        <v>0</v>
      </c>
      <c r="B126" s="324" t="s">
        <v>531</v>
      </c>
      <c r="C126" s="324" t="s">
        <v>277</v>
      </c>
      <c r="D126" s="209" t="s">
        <v>532</v>
      </c>
      <c r="E126" s="209"/>
      <c r="F126" s="206" t="s">
        <v>1467</v>
      </c>
      <c r="G126" s="207"/>
      <c r="H126" s="207"/>
      <c r="I126" s="208"/>
      <c r="J126" s="205" t="s">
        <v>1363</v>
      </c>
      <c r="K126" s="205"/>
      <c r="L126" s="205"/>
      <c r="M126" s="205"/>
      <c r="N126" s="205"/>
      <c r="O126" s="205"/>
    </row>
    <row r="127" spans="1:15" ht="143.25" x14ac:dyDescent="0.25">
      <c r="A127" s="325"/>
      <c r="B127" s="326"/>
      <c r="C127" s="326"/>
      <c r="D127" s="82" t="s">
        <v>1364</v>
      </c>
      <c r="E127" s="82" t="s">
        <v>1364</v>
      </c>
      <c r="F127" s="83" t="s">
        <v>1010</v>
      </c>
      <c r="G127" s="112" t="s">
        <v>1011</v>
      </c>
      <c r="H127" s="112" t="s">
        <v>1012</v>
      </c>
      <c r="I127" s="112" t="s">
        <v>1005</v>
      </c>
      <c r="J127" s="83" t="s">
        <v>1006</v>
      </c>
      <c r="K127" s="112" t="s">
        <v>1007</v>
      </c>
      <c r="L127" s="112" t="s">
        <v>1008</v>
      </c>
      <c r="M127" s="112" t="s">
        <v>1009</v>
      </c>
      <c r="N127" s="304" t="s">
        <v>1468</v>
      </c>
      <c r="O127" s="125" t="s">
        <v>1149</v>
      </c>
    </row>
    <row r="128" spans="1:15" x14ac:dyDescent="0.25">
      <c r="A128" s="119">
        <v>1</v>
      </c>
      <c r="B128" s="113" t="s">
        <v>278</v>
      </c>
      <c r="C128" s="101">
        <v>1</v>
      </c>
      <c r="D128" s="33"/>
      <c r="E128" s="302"/>
      <c r="F128" s="83"/>
      <c r="G128" s="84"/>
      <c r="H128" s="84"/>
      <c r="I128" s="84"/>
      <c r="J128" s="83"/>
      <c r="K128" s="84"/>
      <c r="L128" s="84"/>
      <c r="M128" s="158">
        <f>+J128+K128+L128</f>
        <v>0</v>
      </c>
      <c r="N128" s="302"/>
      <c r="O128" s="327">
        <f>+M128+N128</f>
        <v>0</v>
      </c>
    </row>
    <row r="129" spans="1:15" x14ac:dyDescent="0.25">
      <c r="A129" s="119">
        <v>2</v>
      </c>
      <c r="B129" s="113" t="s">
        <v>279</v>
      </c>
      <c r="C129" s="101">
        <v>29</v>
      </c>
      <c r="D129" s="33"/>
      <c r="E129" s="302"/>
      <c r="F129" s="83"/>
      <c r="G129" s="84"/>
      <c r="H129" s="84"/>
      <c r="I129" s="84"/>
      <c r="J129" s="83"/>
      <c r="K129" s="84"/>
      <c r="L129" s="84"/>
      <c r="M129" s="158">
        <f t="shared" ref="M129:M165" si="0">+J129+K129+L129</f>
        <v>0</v>
      </c>
      <c r="N129" s="302"/>
      <c r="O129" s="327">
        <f t="shared" ref="O129:O166" si="1">+M129+N129</f>
        <v>0</v>
      </c>
    </row>
    <row r="130" spans="1:15" x14ac:dyDescent="0.25">
      <c r="A130" s="119">
        <v>3</v>
      </c>
      <c r="B130" s="113" t="s">
        <v>280</v>
      </c>
      <c r="C130" s="101">
        <v>2</v>
      </c>
      <c r="D130" s="33"/>
      <c r="E130" s="302"/>
      <c r="F130" s="83"/>
      <c r="G130" s="84"/>
      <c r="H130" s="84"/>
      <c r="I130" s="84"/>
      <c r="J130" s="83"/>
      <c r="K130" s="84"/>
      <c r="L130" s="84"/>
      <c r="M130" s="158">
        <f t="shared" si="0"/>
        <v>0</v>
      </c>
      <c r="N130" s="302"/>
      <c r="O130" s="327">
        <f t="shared" si="1"/>
        <v>0</v>
      </c>
    </row>
    <row r="131" spans="1:15" x14ac:dyDescent="0.25">
      <c r="A131" s="119">
        <v>4</v>
      </c>
      <c r="B131" s="113" t="s">
        <v>281</v>
      </c>
      <c r="C131" s="101">
        <v>3</v>
      </c>
      <c r="D131" s="33"/>
      <c r="E131" s="302"/>
      <c r="F131" s="83"/>
      <c r="G131" s="84"/>
      <c r="H131" s="84"/>
      <c r="I131" s="84"/>
      <c r="J131" s="83"/>
      <c r="K131" s="84"/>
      <c r="L131" s="84"/>
      <c r="M131" s="158">
        <f t="shared" si="0"/>
        <v>0</v>
      </c>
      <c r="N131" s="302"/>
      <c r="O131" s="327">
        <f t="shared" si="1"/>
        <v>0</v>
      </c>
    </row>
    <row r="132" spans="1:15" x14ac:dyDescent="0.25">
      <c r="A132" s="119">
        <v>5</v>
      </c>
      <c r="B132" s="113" t="s">
        <v>282</v>
      </c>
      <c r="C132" s="101">
        <v>36</v>
      </c>
      <c r="D132" s="33"/>
      <c r="E132" s="302"/>
      <c r="F132" s="83"/>
      <c r="G132" s="84"/>
      <c r="H132" s="84"/>
      <c r="I132" s="84"/>
      <c r="J132" s="83"/>
      <c r="K132" s="84"/>
      <c r="L132" s="84"/>
      <c r="M132" s="158">
        <f t="shared" si="0"/>
        <v>0</v>
      </c>
      <c r="N132" s="302"/>
      <c r="O132" s="327">
        <f t="shared" si="1"/>
        <v>0</v>
      </c>
    </row>
    <row r="133" spans="1:15" x14ac:dyDescent="0.25">
      <c r="A133" s="119">
        <v>6</v>
      </c>
      <c r="B133" s="113" t="s">
        <v>283</v>
      </c>
      <c r="C133" s="101">
        <v>26</v>
      </c>
      <c r="D133" s="33"/>
      <c r="E133" s="302"/>
      <c r="F133" s="83"/>
      <c r="G133" s="84"/>
      <c r="H133" s="84"/>
      <c r="I133" s="84"/>
      <c r="J133" s="83"/>
      <c r="K133" s="84"/>
      <c r="L133" s="84"/>
      <c r="M133" s="158">
        <f t="shared" si="0"/>
        <v>0</v>
      </c>
      <c r="N133" s="302"/>
      <c r="O133" s="327">
        <f t="shared" si="1"/>
        <v>0</v>
      </c>
    </row>
    <row r="134" spans="1:15" x14ac:dyDescent="0.25">
      <c r="A134" s="119">
        <v>7</v>
      </c>
      <c r="B134" s="113" t="s">
        <v>284</v>
      </c>
      <c r="C134" s="101">
        <v>4</v>
      </c>
      <c r="D134" s="33"/>
      <c r="E134" s="302"/>
      <c r="F134" s="83"/>
      <c r="G134" s="84"/>
      <c r="H134" s="84"/>
      <c r="I134" s="84"/>
      <c r="J134" s="83"/>
      <c r="K134" s="84"/>
      <c r="L134" s="84"/>
      <c r="M134" s="158">
        <f t="shared" si="0"/>
        <v>0</v>
      </c>
      <c r="N134" s="302"/>
      <c r="O134" s="327">
        <f t="shared" si="1"/>
        <v>0</v>
      </c>
    </row>
    <row r="135" spans="1:15" x14ac:dyDescent="0.25">
      <c r="A135" s="119">
        <v>8</v>
      </c>
      <c r="B135" s="113" t="s">
        <v>285</v>
      </c>
      <c r="C135" s="101">
        <v>5</v>
      </c>
      <c r="D135" s="33"/>
      <c r="E135" s="302"/>
      <c r="F135" s="83"/>
      <c r="G135" s="84"/>
      <c r="H135" s="84"/>
      <c r="I135" s="84"/>
      <c r="J135" s="83"/>
      <c r="K135" s="84"/>
      <c r="L135" s="84"/>
      <c r="M135" s="158">
        <f t="shared" si="0"/>
        <v>0</v>
      </c>
      <c r="N135" s="302"/>
      <c r="O135" s="327">
        <f t="shared" si="1"/>
        <v>0</v>
      </c>
    </row>
    <row r="136" spans="1:15" x14ac:dyDescent="0.25">
      <c r="A136" s="119">
        <v>9</v>
      </c>
      <c r="B136" s="113" t="s">
        <v>286</v>
      </c>
      <c r="C136" s="101">
        <v>6</v>
      </c>
      <c r="D136" s="33"/>
      <c r="E136" s="302"/>
      <c r="F136" s="83"/>
      <c r="G136" s="84"/>
      <c r="H136" s="84"/>
      <c r="I136" s="84"/>
      <c r="J136" s="83"/>
      <c r="K136" s="84"/>
      <c r="L136" s="84"/>
      <c r="M136" s="158">
        <f t="shared" si="0"/>
        <v>0</v>
      </c>
      <c r="N136" s="302"/>
      <c r="O136" s="327">
        <f t="shared" si="1"/>
        <v>0</v>
      </c>
    </row>
    <row r="137" spans="1:15" x14ac:dyDescent="0.25">
      <c r="A137" s="119">
        <v>10</v>
      </c>
      <c r="B137" s="113" t="s">
        <v>287</v>
      </c>
      <c r="C137" s="101">
        <v>7</v>
      </c>
      <c r="D137" s="33"/>
      <c r="E137" s="302"/>
      <c r="F137" s="83"/>
      <c r="G137" s="84"/>
      <c r="H137" s="84"/>
      <c r="I137" s="84"/>
      <c r="J137" s="83"/>
      <c r="K137" s="84"/>
      <c r="L137" s="84"/>
      <c r="M137" s="158">
        <f t="shared" si="0"/>
        <v>0</v>
      </c>
      <c r="N137" s="302"/>
      <c r="O137" s="327">
        <f t="shared" si="1"/>
        <v>0</v>
      </c>
    </row>
    <row r="138" spans="1:15" x14ac:dyDescent="0.25">
      <c r="A138" s="119">
        <v>11</v>
      </c>
      <c r="B138" s="113" t="s">
        <v>288</v>
      </c>
      <c r="C138" s="101">
        <v>34</v>
      </c>
      <c r="D138" s="33"/>
      <c r="E138" s="302"/>
      <c r="F138" s="83"/>
      <c r="G138" s="84"/>
      <c r="H138" s="84"/>
      <c r="I138" s="84"/>
      <c r="J138" s="83"/>
      <c r="K138" s="84"/>
      <c r="L138" s="84"/>
      <c r="M138" s="158">
        <f t="shared" si="0"/>
        <v>0</v>
      </c>
      <c r="N138" s="302"/>
      <c r="O138" s="327">
        <f t="shared" si="1"/>
        <v>0</v>
      </c>
    </row>
    <row r="139" spans="1:15" x14ac:dyDescent="0.25">
      <c r="A139" s="119">
        <v>12</v>
      </c>
      <c r="B139" s="113" t="s">
        <v>289</v>
      </c>
      <c r="C139" s="101">
        <v>8</v>
      </c>
      <c r="D139" s="33"/>
      <c r="E139" s="302"/>
      <c r="F139" s="83"/>
      <c r="G139" s="84"/>
      <c r="H139" s="84"/>
      <c r="I139" s="84"/>
      <c r="J139" s="83"/>
      <c r="K139" s="84"/>
      <c r="L139" s="84"/>
      <c r="M139" s="158">
        <f t="shared" si="0"/>
        <v>0</v>
      </c>
      <c r="N139" s="302"/>
      <c r="O139" s="327">
        <f t="shared" si="1"/>
        <v>0</v>
      </c>
    </row>
    <row r="140" spans="1:15" x14ac:dyDescent="0.25">
      <c r="A140" s="119">
        <v>13</v>
      </c>
      <c r="B140" s="113" t="s">
        <v>290</v>
      </c>
      <c r="C140" s="101">
        <v>9</v>
      </c>
      <c r="D140" s="33"/>
      <c r="E140" s="302"/>
      <c r="F140" s="83"/>
      <c r="G140" s="84"/>
      <c r="H140" s="84"/>
      <c r="I140" s="84"/>
      <c r="J140" s="83"/>
      <c r="K140" s="84"/>
      <c r="L140" s="84"/>
      <c r="M140" s="158">
        <f t="shared" si="0"/>
        <v>0</v>
      </c>
      <c r="N140" s="302"/>
      <c r="O140" s="327">
        <f t="shared" si="1"/>
        <v>0</v>
      </c>
    </row>
    <row r="141" spans="1:15" x14ac:dyDescent="0.25">
      <c r="A141" s="119">
        <v>14</v>
      </c>
      <c r="B141" s="113" t="s">
        <v>291</v>
      </c>
      <c r="C141" s="101">
        <v>10</v>
      </c>
      <c r="D141" s="33"/>
      <c r="E141" s="302"/>
      <c r="F141" s="83"/>
      <c r="G141" s="84"/>
      <c r="H141" s="84"/>
      <c r="I141" s="84"/>
      <c r="J141" s="83"/>
      <c r="K141" s="84"/>
      <c r="L141" s="84"/>
      <c r="M141" s="158">
        <f t="shared" si="0"/>
        <v>0</v>
      </c>
      <c r="N141" s="302"/>
      <c r="O141" s="327">
        <f t="shared" si="1"/>
        <v>0</v>
      </c>
    </row>
    <row r="142" spans="1:15" x14ac:dyDescent="0.25">
      <c r="A142" s="119">
        <v>15</v>
      </c>
      <c r="B142" s="113" t="s">
        <v>292</v>
      </c>
      <c r="C142" s="101">
        <v>11</v>
      </c>
      <c r="D142" s="33"/>
      <c r="E142" s="302"/>
      <c r="F142" s="83"/>
      <c r="G142" s="84"/>
      <c r="H142" s="84"/>
      <c r="I142" s="84"/>
      <c r="J142" s="83"/>
      <c r="K142" s="84"/>
      <c r="L142" s="84"/>
      <c r="M142" s="158">
        <f t="shared" si="0"/>
        <v>0</v>
      </c>
      <c r="N142" s="302"/>
      <c r="O142" s="327">
        <f t="shared" si="1"/>
        <v>0</v>
      </c>
    </row>
    <row r="143" spans="1:15" x14ac:dyDescent="0.25">
      <c r="A143" s="119">
        <v>16</v>
      </c>
      <c r="B143" s="113" t="s">
        <v>293</v>
      </c>
      <c r="C143" s="101">
        <v>12</v>
      </c>
      <c r="D143" s="33"/>
      <c r="E143" s="302"/>
      <c r="F143" s="83"/>
      <c r="G143" s="84"/>
      <c r="H143" s="84"/>
      <c r="I143" s="84"/>
      <c r="J143" s="83"/>
      <c r="K143" s="84"/>
      <c r="L143" s="84"/>
      <c r="M143" s="158">
        <f t="shared" si="0"/>
        <v>0</v>
      </c>
      <c r="N143" s="302"/>
      <c r="O143" s="327">
        <f t="shared" si="1"/>
        <v>0</v>
      </c>
    </row>
    <row r="144" spans="1:15" x14ac:dyDescent="0.25">
      <c r="A144" s="119">
        <v>17</v>
      </c>
      <c r="B144" s="113" t="s">
        <v>294</v>
      </c>
      <c r="C144" s="101">
        <v>13</v>
      </c>
      <c r="D144" s="33"/>
      <c r="E144" s="302"/>
      <c r="F144" s="83"/>
      <c r="G144" s="84"/>
      <c r="H144" s="84"/>
      <c r="I144" s="84"/>
      <c r="J144" s="83"/>
      <c r="K144" s="84"/>
      <c r="L144" s="84"/>
      <c r="M144" s="158">
        <f t="shared" si="0"/>
        <v>0</v>
      </c>
      <c r="N144" s="302"/>
      <c r="O144" s="327">
        <f t="shared" si="1"/>
        <v>0</v>
      </c>
    </row>
    <row r="145" spans="1:15" x14ac:dyDescent="0.25">
      <c r="A145" s="119">
        <v>18</v>
      </c>
      <c r="B145" s="113" t="s">
        <v>295</v>
      </c>
      <c r="C145" s="101">
        <v>30</v>
      </c>
      <c r="D145" s="33"/>
      <c r="E145" s="302"/>
      <c r="F145" s="83"/>
      <c r="G145" s="84"/>
      <c r="H145" s="84"/>
      <c r="I145" s="84"/>
      <c r="J145" s="83"/>
      <c r="K145" s="84"/>
      <c r="L145" s="84"/>
      <c r="M145" s="158">
        <f t="shared" si="0"/>
        <v>0</v>
      </c>
      <c r="N145" s="302"/>
      <c r="O145" s="327">
        <f t="shared" si="1"/>
        <v>0</v>
      </c>
    </row>
    <row r="146" spans="1:15" x14ac:dyDescent="0.25">
      <c r="A146" s="119">
        <v>19</v>
      </c>
      <c r="B146" s="113" t="s">
        <v>296</v>
      </c>
      <c r="C146" s="101">
        <v>14</v>
      </c>
      <c r="D146" s="33"/>
      <c r="E146" s="302"/>
      <c r="F146" s="83"/>
      <c r="G146" s="84"/>
      <c r="H146" s="84"/>
      <c r="I146" s="84"/>
      <c r="J146" s="83"/>
      <c r="K146" s="84"/>
      <c r="L146" s="84"/>
      <c r="M146" s="158">
        <f t="shared" si="0"/>
        <v>0</v>
      </c>
      <c r="N146" s="302"/>
      <c r="O146" s="327">
        <f t="shared" si="1"/>
        <v>0</v>
      </c>
    </row>
    <row r="147" spans="1:15" x14ac:dyDescent="0.25">
      <c r="A147" s="119">
        <v>20</v>
      </c>
      <c r="B147" s="113" t="s">
        <v>297</v>
      </c>
      <c r="C147" s="101">
        <v>15</v>
      </c>
      <c r="D147" s="33"/>
      <c r="E147" s="302"/>
      <c r="F147" s="83"/>
      <c r="G147" s="84"/>
      <c r="H147" s="84"/>
      <c r="I147" s="84"/>
      <c r="J147" s="83"/>
      <c r="K147" s="84"/>
      <c r="L147" s="84"/>
      <c r="M147" s="158">
        <f t="shared" si="0"/>
        <v>0</v>
      </c>
      <c r="N147" s="302"/>
      <c r="O147" s="327">
        <f t="shared" si="1"/>
        <v>0</v>
      </c>
    </row>
    <row r="148" spans="1:15" x14ac:dyDescent="0.25">
      <c r="A148" s="119">
        <v>21</v>
      </c>
      <c r="B148" s="113" t="s">
        <v>298</v>
      </c>
      <c r="C148" s="101">
        <v>16</v>
      </c>
      <c r="D148" s="33"/>
      <c r="E148" s="302"/>
      <c r="F148" s="83"/>
      <c r="G148" s="84"/>
      <c r="H148" s="84"/>
      <c r="I148" s="84"/>
      <c r="J148" s="83"/>
      <c r="K148" s="84"/>
      <c r="L148" s="84"/>
      <c r="M148" s="158">
        <f t="shared" si="0"/>
        <v>0</v>
      </c>
      <c r="N148" s="302"/>
      <c r="O148" s="327">
        <f t="shared" si="1"/>
        <v>0</v>
      </c>
    </row>
    <row r="149" spans="1:15" x14ac:dyDescent="0.25">
      <c r="A149" s="119">
        <v>22</v>
      </c>
      <c r="B149" s="113" t="s">
        <v>299</v>
      </c>
      <c r="C149" s="101">
        <v>17</v>
      </c>
      <c r="D149" s="33"/>
      <c r="E149" s="302"/>
      <c r="F149" s="83"/>
      <c r="G149" s="84"/>
      <c r="H149" s="84"/>
      <c r="I149" s="84"/>
      <c r="J149" s="83"/>
      <c r="K149" s="84"/>
      <c r="L149" s="84"/>
      <c r="M149" s="158">
        <f t="shared" si="0"/>
        <v>0</v>
      </c>
      <c r="N149" s="302"/>
      <c r="O149" s="327">
        <f t="shared" si="1"/>
        <v>0</v>
      </c>
    </row>
    <row r="150" spans="1:15" x14ac:dyDescent="0.25">
      <c r="A150" s="119">
        <v>23</v>
      </c>
      <c r="B150" s="113" t="s">
        <v>300</v>
      </c>
      <c r="C150" s="101">
        <v>18</v>
      </c>
      <c r="D150" s="33"/>
      <c r="E150" s="302"/>
      <c r="F150" s="83"/>
      <c r="G150" s="84"/>
      <c r="H150" s="84"/>
      <c r="I150" s="84"/>
      <c r="J150" s="83"/>
      <c r="K150" s="84"/>
      <c r="L150" s="84"/>
      <c r="M150" s="158">
        <f t="shared" si="0"/>
        <v>0</v>
      </c>
      <c r="N150" s="302"/>
      <c r="O150" s="327">
        <f t="shared" si="1"/>
        <v>0</v>
      </c>
    </row>
    <row r="151" spans="1:15" x14ac:dyDescent="0.25">
      <c r="A151" s="119">
        <v>24</v>
      </c>
      <c r="B151" s="113" t="s">
        <v>301</v>
      </c>
      <c r="C151" s="101">
        <v>19</v>
      </c>
      <c r="D151" s="33"/>
      <c r="E151" s="302"/>
      <c r="F151" s="83"/>
      <c r="G151" s="84"/>
      <c r="H151" s="84"/>
      <c r="I151" s="84"/>
      <c r="J151" s="83"/>
      <c r="K151" s="84"/>
      <c r="L151" s="84"/>
      <c r="M151" s="158">
        <f t="shared" si="0"/>
        <v>0</v>
      </c>
      <c r="N151" s="302"/>
      <c r="O151" s="327">
        <f t="shared" si="1"/>
        <v>0</v>
      </c>
    </row>
    <row r="152" spans="1:15" x14ac:dyDescent="0.25">
      <c r="A152" s="119">
        <v>25</v>
      </c>
      <c r="B152" s="113" t="s">
        <v>302</v>
      </c>
      <c r="C152" s="101">
        <v>37</v>
      </c>
      <c r="D152" s="33"/>
      <c r="E152" s="302"/>
      <c r="F152" s="83"/>
      <c r="G152" s="84"/>
      <c r="H152" s="84"/>
      <c r="I152" s="84"/>
      <c r="J152" s="83"/>
      <c r="K152" s="84"/>
      <c r="L152" s="84"/>
      <c r="M152" s="158">
        <f t="shared" si="0"/>
        <v>0</v>
      </c>
      <c r="N152" s="302"/>
      <c r="O152" s="327">
        <f t="shared" si="1"/>
        <v>0</v>
      </c>
    </row>
    <row r="153" spans="1:15" x14ac:dyDescent="0.25">
      <c r="A153" s="119">
        <v>26</v>
      </c>
      <c r="B153" s="113" t="s">
        <v>303</v>
      </c>
      <c r="C153" s="101">
        <v>20</v>
      </c>
      <c r="D153" s="33"/>
      <c r="E153" s="302"/>
      <c r="F153" s="83"/>
      <c r="G153" s="84"/>
      <c r="H153" s="84"/>
      <c r="I153" s="84"/>
      <c r="J153" s="83"/>
      <c r="K153" s="84"/>
      <c r="L153" s="84"/>
      <c r="M153" s="158">
        <f t="shared" si="0"/>
        <v>0</v>
      </c>
      <c r="N153" s="302"/>
      <c r="O153" s="327">
        <f t="shared" si="1"/>
        <v>0</v>
      </c>
    </row>
    <row r="154" spans="1:15" x14ac:dyDescent="0.25">
      <c r="A154" s="119">
        <v>27</v>
      </c>
      <c r="B154" s="113" t="s">
        <v>304</v>
      </c>
      <c r="C154" s="101">
        <v>21</v>
      </c>
      <c r="D154" s="33"/>
      <c r="E154" s="302"/>
      <c r="F154" s="83"/>
      <c r="G154" s="84"/>
      <c r="H154" s="84"/>
      <c r="I154" s="84"/>
      <c r="J154" s="83"/>
      <c r="K154" s="84"/>
      <c r="L154" s="84"/>
      <c r="M154" s="158">
        <f t="shared" si="0"/>
        <v>0</v>
      </c>
      <c r="N154" s="302"/>
      <c r="O154" s="327">
        <f t="shared" si="1"/>
        <v>0</v>
      </c>
    </row>
    <row r="155" spans="1:15" x14ac:dyDescent="0.25">
      <c r="A155" s="119">
        <v>28</v>
      </c>
      <c r="B155" s="113" t="s">
        <v>305</v>
      </c>
      <c r="C155" s="101">
        <v>35</v>
      </c>
      <c r="D155" s="33"/>
      <c r="E155" s="302"/>
      <c r="F155" s="83"/>
      <c r="G155" s="84"/>
      <c r="H155" s="84"/>
      <c r="I155" s="84"/>
      <c r="J155" s="83"/>
      <c r="K155" s="84"/>
      <c r="L155" s="84"/>
      <c r="M155" s="158">
        <f t="shared" si="0"/>
        <v>0</v>
      </c>
      <c r="N155" s="302"/>
      <c r="O155" s="327">
        <f t="shared" si="1"/>
        <v>0</v>
      </c>
    </row>
    <row r="156" spans="1:15" x14ac:dyDescent="0.25">
      <c r="A156" s="119">
        <v>29</v>
      </c>
      <c r="B156" s="113" t="s">
        <v>306</v>
      </c>
      <c r="C156" s="101">
        <v>22</v>
      </c>
      <c r="D156" s="33"/>
      <c r="E156" s="302"/>
      <c r="F156" s="83"/>
      <c r="G156" s="84"/>
      <c r="H156" s="84"/>
      <c r="I156" s="84"/>
      <c r="J156" s="83"/>
      <c r="K156" s="84"/>
      <c r="L156" s="84"/>
      <c r="M156" s="158">
        <f t="shared" si="0"/>
        <v>0</v>
      </c>
      <c r="N156" s="302"/>
      <c r="O156" s="327">
        <f t="shared" si="1"/>
        <v>0</v>
      </c>
    </row>
    <row r="157" spans="1:15" x14ac:dyDescent="0.25">
      <c r="A157" s="119">
        <v>30</v>
      </c>
      <c r="B157" s="113" t="s">
        <v>533</v>
      </c>
      <c r="C157" s="101">
        <v>23</v>
      </c>
      <c r="D157" s="33"/>
      <c r="E157" s="302"/>
      <c r="F157" s="83"/>
      <c r="G157" s="84"/>
      <c r="H157" s="84"/>
      <c r="I157" s="84"/>
      <c r="J157" s="83"/>
      <c r="K157" s="84"/>
      <c r="L157" s="84"/>
      <c r="M157" s="158">
        <f t="shared" si="0"/>
        <v>0</v>
      </c>
      <c r="N157" s="302"/>
      <c r="O157" s="327">
        <f t="shared" si="1"/>
        <v>0</v>
      </c>
    </row>
    <row r="158" spans="1:15" x14ac:dyDescent="0.25">
      <c r="A158" s="119">
        <v>31</v>
      </c>
      <c r="B158" s="113" t="s">
        <v>307</v>
      </c>
      <c r="C158" s="101">
        <v>24</v>
      </c>
      <c r="D158" s="33"/>
      <c r="E158" s="302"/>
      <c r="F158" s="83"/>
      <c r="G158" s="84"/>
      <c r="H158" s="84"/>
      <c r="I158" s="84"/>
      <c r="J158" s="83"/>
      <c r="K158" s="84"/>
      <c r="L158" s="84"/>
      <c r="M158" s="158">
        <f t="shared" si="0"/>
        <v>0</v>
      </c>
      <c r="N158" s="302"/>
      <c r="O158" s="327">
        <f t="shared" si="1"/>
        <v>0</v>
      </c>
    </row>
    <row r="159" spans="1:15" x14ac:dyDescent="0.25">
      <c r="A159" s="119">
        <v>32</v>
      </c>
      <c r="B159" s="113" t="s">
        <v>534</v>
      </c>
      <c r="C159" s="101">
        <v>31</v>
      </c>
      <c r="D159" s="33"/>
      <c r="E159" s="302"/>
      <c r="F159" s="83"/>
      <c r="G159" s="84"/>
      <c r="H159" s="84"/>
      <c r="I159" s="84"/>
      <c r="J159" s="83"/>
      <c r="K159" s="84"/>
      <c r="L159" s="84"/>
      <c r="M159" s="158">
        <f t="shared" si="0"/>
        <v>0</v>
      </c>
      <c r="N159" s="302"/>
      <c r="O159" s="327">
        <f t="shared" si="1"/>
        <v>0</v>
      </c>
    </row>
    <row r="160" spans="1:15" x14ac:dyDescent="0.25">
      <c r="A160" s="119">
        <v>33</v>
      </c>
      <c r="B160" s="113" t="s">
        <v>308</v>
      </c>
      <c r="C160" s="101">
        <v>32</v>
      </c>
      <c r="D160" s="33"/>
      <c r="E160" s="302"/>
      <c r="F160" s="83"/>
      <c r="G160" s="84"/>
      <c r="H160" s="84"/>
      <c r="I160" s="84"/>
      <c r="J160" s="83"/>
      <c r="K160" s="84"/>
      <c r="L160" s="84"/>
      <c r="M160" s="158">
        <f t="shared" si="0"/>
        <v>0</v>
      </c>
      <c r="N160" s="302"/>
      <c r="O160" s="327">
        <f t="shared" si="1"/>
        <v>0</v>
      </c>
    </row>
    <row r="161" spans="1:15" x14ac:dyDescent="0.25">
      <c r="A161" s="119">
        <v>34</v>
      </c>
      <c r="B161" s="113" t="s">
        <v>309</v>
      </c>
      <c r="C161" s="101">
        <v>25</v>
      </c>
      <c r="D161" s="33"/>
      <c r="E161" s="302"/>
      <c r="F161" s="83"/>
      <c r="G161" s="84"/>
      <c r="H161" s="84"/>
      <c r="I161" s="84"/>
      <c r="J161" s="83"/>
      <c r="K161" s="84"/>
      <c r="L161" s="84"/>
      <c r="M161" s="158">
        <f t="shared" si="0"/>
        <v>0</v>
      </c>
      <c r="N161" s="302"/>
      <c r="O161" s="327">
        <f t="shared" si="1"/>
        <v>0</v>
      </c>
    </row>
    <row r="162" spans="1:15" x14ac:dyDescent="0.25">
      <c r="A162" s="119">
        <v>35</v>
      </c>
      <c r="B162" s="113" t="s">
        <v>310</v>
      </c>
      <c r="C162" s="101">
        <v>33</v>
      </c>
      <c r="D162" s="33"/>
      <c r="E162" s="302"/>
      <c r="F162" s="83"/>
      <c r="G162" s="84"/>
      <c r="H162" s="84"/>
      <c r="I162" s="84"/>
      <c r="J162" s="83"/>
      <c r="K162" s="84"/>
      <c r="L162" s="84"/>
      <c r="M162" s="158">
        <f t="shared" si="0"/>
        <v>0</v>
      </c>
      <c r="N162" s="302"/>
      <c r="O162" s="327">
        <f t="shared" si="1"/>
        <v>0</v>
      </c>
    </row>
    <row r="163" spans="1:15" x14ac:dyDescent="0.25">
      <c r="A163" s="119">
        <v>36</v>
      </c>
      <c r="B163" s="113" t="s">
        <v>311</v>
      </c>
      <c r="C163" s="101">
        <v>27</v>
      </c>
      <c r="D163" s="33"/>
      <c r="E163" s="302"/>
      <c r="F163" s="83"/>
      <c r="G163" s="84"/>
      <c r="H163" s="84"/>
      <c r="I163" s="84"/>
      <c r="J163" s="83"/>
      <c r="K163" s="84"/>
      <c r="L163" s="84"/>
      <c r="M163" s="158">
        <f t="shared" si="0"/>
        <v>0</v>
      </c>
      <c r="N163" s="302"/>
      <c r="O163" s="327">
        <f t="shared" si="1"/>
        <v>0</v>
      </c>
    </row>
    <row r="164" spans="1:15" x14ac:dyDescent="0.25">
      <c r="A164" s="119">
        <v>37</v>
      </c>
      <c r="B164" s="113" t="s">
        <v>1013</v>
      </c>
      <c r="C164" s="101">
        <v>28</v>
      </c>
      <c r="D164" s="33"/>
      <c r="E164" s="302"/>
      <c r="F164" s="83"/>
      <c r="G164" s="84"/>
      <c r="H164" s="84"/>
      <c r="I164" s="84"/>
      <c r="J164" s="83"/>
      <c r="K164" s="84"/>
      <c r="L164" s="84"/>
      <c r="M164" s="158">
        <f t="shared" si="0"/>
        <v>0</v>
      </c>
      <c r="N164" s="302"/>
      <c r="O164" s="327">
        <f t="shared" si="1"/>
        <v>0</v>
      </c>
    </row>
    <row r="165" spans="1:15" x14ac:dyDescent="0.25">
      <c r="A165" s="119">
        <v>38</v>
      </c>
      <c r="B165" s="56" t="s">
        <v>835</v>
      </c>
      <c r="C165" s="101">
        <v>38</v>
      </c>
      <c r="D165" s="33"/>
      <c r="E165" s="302"/>
      <c r="F165" s="83"/>
      <c r="G165" s="84"/>
      <c r="H165" s="84"/>
      <c r="I165" s="84"/>
      <c r="J165" s="83"/>
      <c r="K165" s="84"/>
      <c r="L165" s="84"/>
      <c r="M165" s="158">
        <f t="shared" si="0"/>
        <v>0</v>
      </c>
      <c r="N165" s="302"/>
      <c r="O165" s="327">
        <f t="shared" si="1"/>
        <v>0</v>
      </c>
    </row>
    <row r="166" spans="1:15" x14ac:dyDescent="0.25">
      <c r="A166" s="119"/>
      <c r="B166" s="113" t="s">
        <v>312</v>
      </c>
      <c r="C166" s="101"/>
      <c r="D166" s="33">
        <f>SUM(D128:D164)</f>
        <v>0</v>
      </c>
      <c r="E166" s="302"/>
      <c r="F166" s="83"/>
      <c r="G166" s="84"/>
      <c r="H166" s="84"/>
      <c r="I166" s="84"/>
      <c r="J166" s="83"/>
      <c r="K166" s="84"/>
      <c r="L166" s="84"/>
      <c r="M166" s="84"/>
      <c r="N166" s="302"/>
      <c r="O166" s="327">
        <f t="shared" si="1"/>
        <v>0</v>
      </c>
    </row>
    <row r="167" spans="1:15" ht="42.75" x14ac:dyDescent="0.25">
      <c r="A167" s="328" t="s">
        <v>313</v>
      </c>
      <c r="B167" s="329" t="s">
        <v>860</v>
      </c>
      <c r="C167" s="123"/>
      <c r="E167" s="102"/>
      <c r="F167" s="102"/>
      <c r="G167" s="102"/>
      <c r="H167" s="302"/>
      <c r="I167" s="102"/>
      <c r="J167" s="102"/>
      <c r="K167" s="102"/>
      <c r="L167" s="102"/>
      <c r="M167" s="102"/>
      <c r="N167" s="102"/>
      <c r="O167" s="330"/>
    </row>
    <row r="168" spans="1:15" ht="20.25" x14ac:dyDescent="0.25">
      <c r="A168" s="331"/>
      <c r="B168" s="189" t="s">
        <v>774</v>
      </c>
      <c r="C168" s="123"/>
      <c r="E168" s="102"/>
      <c r="F168" s="102"/>
      <c r="G168" s="102"/>
      <c r="H168" s="102"/>
      <c r="I168" s="102"/>
      <c r="J168" s="102"/>
      <c r="K168" s="102"/>
      <c r="L168" s="102"/>
      <c r="M168" s="102"/>
      <c r="N168" s="102"/>
      <c r="O168" s="330"/>
    </row>
    <row r="169" spans="1:15" ht="28.5" x14ac:dyDescent="0.25">
      <c r="A169" s="119" t="s">
        <v>0</v>
      </c>
      <c r="B169" s="120" t="s">
        <v>314</v>
      </c>
      <c r="C169" s="101" t="s">
        <v>2</v>
      </c>
      <c r="D169" s="34" t="s">
        <v>1365</v>
      </c>
      <c r="E169" s="102"/>
      <c r="F169" s="102"/>
      <c r="G169" s="102"/>
      <c r="H169" s="102"/>
      <c r="I169" s="102"/>
      <c r="J169" s="102"/>
      <c r="K169" s="102"/>
      <c r="L169" s="102"/>
      <c r="M169" s="102"/>
      <c r="N169" s="102"/>
      <c r="O169" s="330"/>
    </row>
    <row r="170" spans="1:15" ht="28.5" x14ac:dyDescent="0.25">
      <c r="A170" s="119">
        <v>1</v>
      </c>
      <c r="B170" s="332" t="s">
        <v>315</v>
      </c>
      <c r="C170" s="101">
        <v>4000</v>
      </c>
      <c r="D170" s="35"/>
      <c r="E170" s="102"/>
      <c r="F170" s="102"/>
      <c r="G170" s="102"/>
      <c r="H170" s="102"/>
      <c r="I170" s="102"/>
      <c r="J170" s="102"/>
      <c r="K170" s="102"/>
      <c r="L170" s="102"/>
      <c r="M170" s="102"/>
      <c r="N170" s="102"/>
      <c r="O170" s="330"/>
    </row>
    <row r="171" spans="1:15" x14ac:dyDescent="0.25">
      <c r="A171" s="119"/>
      <c r="B171" s="332" t="s">
        <v>316</v>
      </c>
      <c r="C171" s="101">
        <v>4010</v>
      </c>
      <c r="D171" s="35"/>
      <c r="E171" s="102"/>
      <c r="F171" s="102"/>
      <c r="G171" s="102"/>
      <c r="H171" s="102"/>
      <c r="I171" s="102"/>
      <c r="J171" s="102"/>
      <c r="K171" s="102"/>
      <c r="L171" s="102"/>
      <c r="M171" s="102"/>
      <c r="N171" s="102"/>
      <c r="O171" s="330"/>
    </row>
    <row r="172" spans="1:15" x14ac:dyDescent="0.25">
      <c r="A172" s="119"/>
      <c r="B172" s="332" t="s">
        <v>317</v>
      </c>
      <c r="C172" s="101">
        <v>4020</v>
      </c>
      <c r="D172" s="35">
        <f>D170-D171</f>
        <v>0</v>
      </c>
      <c r="E172" s="102"/>
      <c r="F172" s="102"/>
      <c r="G172" s="102"/>
      <c r="H172" s="102"/>
      <c r="I172" s="102"/>
      <c r="J172" s="102"/>
      <c r="K172" s="102"/>
      <c r="L172" s="102"/>
      <c r="M172" s="102"/>
      <c r="N172" s="102"/>
      <c r="O172" s="330"/>
    </row>
    <row r="173" spans="1:15" x14ac:dyDescent="0.25">
      <c r="A173" s="119">
        <v>2</v>
      </c>
      <c r="B173" s="120" t="s">
        <v>318</v>
      </c>
      <c r="C173" s="101"/>
      <c r="D173" s="22"/>
      <c r="E173" s="102"/>
      <c r="F173" s="102"/>
      <c r="G173" s="102"/>
      <c r="H173" s="102"/>
      <c r="I173" s="102"/>
      <c r="J173" s="102"/>
      <c r="K173" s="102"/>
      <c r="L173" s="102"/>
      <c r="M173" s="102"/>
      <c r="N173" s="102"/>
      <c r="O173" s="330"/>
    </row>
    <row r="174" spans="1:15" x14ac:dyDescent="0.25">
      <c r="A174" s="119"/>
      <c r="B174" s="333" t="s">
        <v>1469</v>
      </c>
      <c r="C174" s="101"/>
      <c r="D174" s="35"/>
      <c r="E174" s="102"/>
      <c r="F174" s="102"/>
      <c r="G174" s="102"/>
      <c r="H174" s="102"/>
      <c r="I174" s="102"/>
      <c r="J174" s="102"/>
      <c r="K174" s="102"/>
      <c r="L174" s="102"/>
      <c r="M174" s="102"/>
      <c r="N174" s="102"/>
      <c r="O174" s="330"/>
    </row>
    <row r="175" spans="1:15" x14ac:dyDescent="0.25">
      <c r="A175" s="119"/>
      <c r="B175" s="332" t="s">
        <v>319</v>
      </c>
      <c r="C175" s="101">
        <v>4031</v>
      </c>
      <c r="D175" s="35"/>
      <c r="E175" s="102"/>
      <c r="F175" s="102"/>
      <c r="G175" s="102"/>
      <c r="H175" s="102"/>
      <c r="I175" s="102"/>
      <c r="J175" s="102"/>
      <c r="K175" s="102"/>
      <c r="L175" s="102"/>
      <c r="M175" s="102"/>
      <c r="N175" s="102"/>
      <c r="O175" s="330"/>
    </row>
    <row r="176" spans="1:15" x14ac:dyDescent="0.25">
      <c r="A176" s="119"/>
      <c r="B176" s="332" t="s">
        <v>320</v>
      </c>
      <c r="C176" s="101">
        <v>4032</v>
      </c>
      <c r="D176" s="35"/>
      <c r="E176" s="102"/>
      <c r="F176" s="102"/>
      <c r="G176" s="102"/>
      <c r="H176" s="102"/>
      <c r="I176" s="102"/>
      <c r="J176" s="102"/>
      <c r="K176" s="102"/>
      <c r="L176" s="102"/>
      <c r="M176" s="102"/>
      <c r="N176" s="102"/>
      <c r="O176" s="330"/>
    </row>
    <row r="177" spans="1:15" ht="28.5" x14ac:dyDescent="0.25">
      <c r="A177" s="119"/>
      <c r="B177" s="332" t="s">
        <v>677</v>
      </c>
      <c r="C177" s="101">
        <v>4033</v>
      </c>
      <c r="D177" s="36"/>
      <c r="E177" s="102"/>
      <c r="F177" s="102"/>
      <c r="G177" s="102"/>
      <c r="H177" s="102"/>
      <c r="I177" s="102"/>
      <c r="J177" s="102"/>
      <c r="K177" s="102"/>
      <c r="L177" s="102"/>
      <c r="M177" s="102"/>
      <c r="N177" s="102"/>
      <c r="O177" s="330"/>
    </row>
    <row r="178" spans="1:15" x14ac:dyDescent="0.25">
      <c r="A178" s="119"/>
      <c r="B178" s="332" t="s">
        <v>321</v>
      </c>
      <c r="C178" s="101">
        <v>4034</v>
      </c>
      <c r="D178" s="35"/>
      <c r="E178" s="102"/>
      <c r="F178" s="102"/>
      <c r="G178" s="102"/>
      <c r="H178" s="102"/>
      <c r="I178" s="102"/>
      <c r="J178" s="102"/>
      <c r="K178" s="102"/>
      <c r="L178" s="102"/>
      <c r="M178" s="102"/>
      <c r="N178" s="102"/>
      <c r="O178" s="330"/>
    </row>
    <row r="179" spans="1:15" x14ac:dyDescent="0.25">
      <c r="A179" s="119"/>
      <c r="B179" s="332" t="s">
        <v>322</v>
      </c>
      <c r="C179" s="101">
        <v>4035</v>
      </c>
      <c r="D179" s="35"/>
      <c r="E179" s="102"/>
      <c r="F179" s="102"/>
      <c r="G179" s="102"/>
      <c r="H179" s="102"/>
      <c r="I179" s="102"/>
      <c r="J179" s="102"/>
      <c r="K179" s="102"/>
      <c r="L179" s="102"/>
      <c r="M179" s="102"/>
      <c r="N179" s="102"/>
      <c r="O179" s="330"/>
    </row>
    <row r="180" spans="1:15" x14ac:dyDescent="0.25">
      <c r="A180" s="119"/>
      <c r="B180" s="332" t="s">
        <v>323</v>
      </c>
      <c r="C180" s="101">
        <v>4040</v>
      </c>
      <c r="D180" s="35">
        <f>SUM(D175:D179)</f>
        <v>0</v>
      </c>
      <c r="E180" s="102"/>
      <c r="F180" s="102"/>
      <c r="G180" s="102"/>
      <c r="H180" s="102"/>
      <c r="I180" s="102"/>
      <c r="J180" s="102"/>
      <c r="K180" s="102"/>
      <c r="L180" s="102"/>
      <c r="M180" s="102"/>
      <c r="N180" s="102"/>
      <c r="O180" s="330"/>
    </row>
    <row r="181" spans="1:15" x14ac:dyDescent="0.25">
      <c r="A181" s="119"/>
      <c r="B181" s="332" t="s">
        <v>1470</v>
      </c>
      <c r="C181" s="101"/>
      <c r="D181" s="35"/>
      <c r="E181" s="102"/>
      <c r="F181" s="102"/>
      <c r="G181" s="102"/>
      <c r="H181" s="102"/>
      <c r="I181" s="102"/>
      <c r="J181" s="102"/>
      <c r="K181" s="102"/>
      <c r="L181" s="102"/>
      <c r="M181" s="102"/>
      <c r="N181" s="102"/>
      <c r="O181" s="330"/>
    </row>
    <row r="182" spans="1:15" x14ac:dyDescent="0.25">
      <c r="A182" s="119"/>
      <c r="B182" s="332" t="s">
        <v>324</v>
      </c>
      <c r="C182" s="101">
        <v>4041</v>
      </c>
      <c r="D182" s="35"/>
      <c r="E182" s="102"/>
      <c r="F182" s="102"/>
      <c r="G182" s="102"/>
      <c r="H182" s="102"/>
      <c r="I182" s="102"/>
      <c r="J182" s="102"/>
      <c r="K182" s="102"/>
      <c r="L182" s="102"/>
      <c r="M182" s="102"/>
      <c r="N182" s="102"/>
      <c r="O182" s="330"/>
    </row>
    <row r="183" spans="1:15" x14ac:dyDescent="0.25">
      <c r="A183" s="119"/>
      <c r="B183" s="332" t="s">
        <v>325</v>
      </c>
      <c r="C183" s="101">
        <v>4042</v>
      </c>
      <c r="D183" s="35"/>
      <c r="E183" s="102"/>
      <c r="F183" s="102"/>
      <c r="G183" s="102"/>
      <c r="H183" s="102"/>
      <c r="I183" s="102"/>
      <c r="J183" s="102"/>
      <c r="K183" s="102"/>
      <c r="L183" s="102"/>
      <c r="M183" s="102"/>
      <c r="N183" s="102"/>
      <c r="O183" s="330"/>
    </row>
    <row r="184" spans="1:15" ht="28.5" x14ac:dyDescent="0.25">
      <c r="A184" s="119"/>
      <c r="B184" s="332" t="s">
        <v>650</v>
      </c>
      <c r="C184" s="101">
        <v>4043</v>
      </c>
      <c r="D184" s="35"/>
      <c r="E184" s="102"/>
      <c r="F184" s="102"/>
      <c r="G184" s="102"/>
      <c r="H184" s="102"/>
      <c r="I184" s="102"/>
      <c r="J184" s="102"/>
      <c r="K184" s="102"/>
      <c r="L184" s="102"/>
      <c r="M184" s="102"/>
      <c r="N184" s="102"/>
      <c r="O184" s="330"/>
    </row>
    <row r="185" spans="1:15" x14ac:dyDescent="0.25">
      <c r="A185" s="119"/>
      <c r="B185" s="332" t="s">
        <v>326</v>
      </c>
      <c r="C185" s="101">
        <v>4044</v>
      </c>
      <c r="D185" s="35"/>
      <c r="E185" s="102"/>
      <c r="F185" s="102"/>
      <c r="G185" s="102"/>
      <c r="H185" s="102"/>
      <c r="I185" s="102"/>
      <c r="J185" s="102"/>
      <c r="K185" s="102"/>
      <c r="L185" s="102"/>
      <c r="M185" s="102"/>
      <c r="N185" s="102"/>
      <c r="O185" s="330"/>
    </row>
    <row r="186" spans="1:15" x14ac:dyDescent="0.25">
      <c r="A186" s="119"/>
      <c r="B186" s="332" t="s">
        <v>327</v>
      </c>
      <c r="C186" s="101">
        <v>4045</v>
      </c>
      <c r="D186" s="35"/>
      <c r="E186" s="102"/>
      <c r="F186" s="102"/>
      <c r="G186" s="102"/>
      <c r="H186" s="102"/>
      <c r="I186" s="102"/>
      <c r="J186" s="102"/>
      <c r="K186" s="102"/>
      <c r="L186" s="102"/>
      <c r="M186" s="102"/>
      <c r="N186" s="102"/>
      <c r="O186" s="330"/>
    </row>
    <row r="187" spans="1:15" x14ac:dyDescent="0.25">
      <c r="A187" s="119"/>
      <c r="B187" s="332" t="s">
        <v>328</v>
      </c>
      <c r="C187" s="101">
        <v>4050</v>
      </c>
      <c r="D187" s="35">
        <f>SUM(D182:D186)</f>
        <v>0</v>
      </c>
      <c r="E187" s="102"/>
      <c r="F187" s="102"/>
      <c r="G187" s="102"/>
      <c r="H187" s="102"/>
      <c r="I187" s="102"/>
      <c r="J187" s="102"/>
      <c r="K187" s="102"/>
      <c r="L187" s="102"/>
      <c r="M187" s="102"/>
      <c r="N187" s="102"/>
      <c r="O187" s="330"/>
    </row>
    <row r="188" spans="1:15" x14ac:dyDescent="0.25">
      <c r="A188" s="119"/>
      <c r="B188" s="332" t="s">
        <v>1471</v>
      </c>
      <c r="C188" s="101"/>
      <c r="D188" s="35"/>
      <c r="E188" s="102"/>
      <c r="F188" s="102"/>
      <c r="G188" s="102"/>
      <c r="H188" s="102"/>
      <c r="I188" s="102"/>
      <c r="J188" s="102"/>
      <c r="K188" s="102"/>
      <c r="L188" s="102"/>
      <c r="M188" s="102"/>
      <c r="N188" s="102"/>
      <c r="O188" s="330"/>
    </row>
    <row r="189" spans="1:15" x14ac:dyDescent="0.25">
      <c r="A189" s="119"/>
      <c r="B189" s="332" t="s">
        <v>329</v>
      </c>
      <c r="C189" s="101">
        <v>4051</v>
      </c>
      <c r="D189" s="35"/>
      <c r="E189" s="102"/>
      <c r="F189" s="102"/>
      <c r="G189" s="102"/>
      <c r="H189" s="102"/>
      <c r="I189" s="102"/>
      <c r="J189" s="102"/>
      <c r="K189" s="102"/>
      <c r="L189" s="102"/>
      <c r="M189" s="102"/>
      <c r="N189" s="102"/>
      <c r="O189" s="330"/>
    </row>
    <row r="190" spans="1:15" x14ac:dyDescent="0.25">
      <c r="A190" s="119"/>
      <c r="B190" s="332" t="s">
        <v>330</v>
      </c>
      <c r="C190" s="101">
        <v>4052</v>
      </c>
      <c r="D190" s="35"/>
      <c r="E190" s="102"/>
      <c r="F190" s="102"/>
      <c r="G190" s="102"/>
      <c r="H190" s="102"/>
      <c r="I190" s="102"/>
      <c r="J190" s="102"/>
      <c r="K190" s="102"/>
      <c r="L190" s="102"/>
      <c r="M190" s="102"/>
      <c r="N190" s="102"/>
      <c r="O190" s="330"/>
    </row>
    <row r="191" spans="1:15" ht="28.5" x14ac:dyDescent="0.25">
      <c r="A191" s="119"/>
      <c r="B191" s="332" t="s">
        <v>651</v>
      </c>
      <c r="C191" s="101">
        <v>4053</v>
      </c>
      <c r="D191" s="35"/>
      <c r="E191" s="102"/>
      <c r="F191" s="102"/>
      <c r="G191" s="102"/>
      <c r="H191" s="102"/>
      <c r="I191" s="102"/>
      <c r="J191" s="102"/>
      <c r="K191" s="102"/>
      <c r="L191" s="102"/>
      <c r="M191" s="102"/>
      <c r="N191" s="102"/>
      <c r="O191" s="330"/>
    </row>
    <row r="192" spans="1:15" x14ac:dyDescent="0.25">
      <c r="A192" s="119"/>
      <c r="B192" s="332" t="s">
        <v>331</v>
      </c>
      <c r="C192" s="101">
        <v>4054</v>
      </c>
      <c r="D192" s="35"/>
      <c r="E192" s="102"/>
      <c r="F192" s="102"/>
      <c r="G192" s="102"/>
      <c r="H192" s="102"/>
      <c r="I192" s="102"/>
      <c r="J192" s="102"/>
      <c r="K192" s="102"/>
      <c r="L192" s="102"/>
      <c r="M192" s="102"/>
      <c r="N192" s="102"/>
      <c r="O192" s="330"/>
    </row>
    <row r="193" spans="1:15" x14ac:dyDescent="0.25">
      <c r="A193" s="119"/>
      <c r="B193" s="332" t="s">
        <v>332</v>
      </c>
      <c r="C193" s="101">
        <v>4055</v>
      </c>
      <c r="D193" s="35"/>
      <c r="E193" s="102"/>
      <c r="F193" s="102"/>
      <c r="G193" s="102"/>
      <c r="H193" s="102"/>
      <c r="I193" s="102"/>
      <c r="J193" s="102"/>
      <c r="K193" s="102"/>
      <c r="L193" s="102"/>
      <c r="M193" s="102"/>
      <c r="N193" s="102"/>
      <c r="O193" s="330"/>
    </row>
    <row r="194" spans="1:15" x14ac:dyDescent="0.25">
      <c r="A194" s="119"/>
      <c r="B194" s="332" t="s">
        <v>333</v>
      </c>
      <c r="C194" s="101">
        <v>4060</v>
      </c>
      <c r="D194" s="35">
        <f>SUM(D189:D193)</f>
        <v>0</v>
      </c>
      <c r="E194" s="102"/>
      <c r="F194" s="102"/>
      <c r="G194" s="102"/>
      <c r="H194" s="102"/>
      <c r="I194" s="102"/>
      <c r="J194" s="102"/>
      <c r="K194" s="102"/>
      <c r="L194" s="102"/>
      <c r="M194" s="102"/>
      <c r="N194" s="102"/>
      <c r="O194" s="330"/>
    </row>
    <row r="195" spans="1:15" x14ac:dyDescent="0.25">
      <c r="A195" s="119"/>
      <c r="B195" s="332" t="s">
        <v>1472</v>
      </c>
      <c r="C195" s="101"/>
      <c r="D195" s="35"/>
      <c r="E195" s="102"/>
      <c r="F195" s="102"/>
      <c r="G195" s="102"/>
      <c r="H195" s="102"/>
      <c r="I195" s="102"/>
      <c r="J195" s="102"/>
      <c r="K195" s="102"/>
      <c r="L195" s="102"/>
      <c r="M195" s="102"/>
      <c r="N195" s="102"/>
      <c r="O195" s="330"/>
    </row>
    <row r="196" spans="1:15" x14ac:dyDescent="0.25">
      <c r="A196" s="119"/>
      <c r="B196" s="332" t="s">
        <v>334</v>
      </c>
      <c r="C196" s="101">
        <v>4061</v>
      </c>
      <c r="D196" s="35"/>
      <c r="E196" s="102"/>
      <c r="F196" s="102"/>
      <c r="G196" s="102"/>
      <c r="H196" s="102"/>
      <c r="I196" s="102"/>
      <c r="J196" s="102"/>
      <c r="K196" s="102"/>
      <c r="L196" s="102"/>
      <c r="M196" s="102"/>
      <c r="N196" s="102"/>
      <c r="O196" s="330"/>
    </row>
    <row r="197" spans="1:15" x14ac:dyDescent="0.25">
      <c r="A197" s="119"/>
      <c r="B197" s="332" t="s">
        <v>335</v>
      </c>
      <c r="C197" s="101">
        <v>4062</v>
      </c>
      <c r="D197" s="35"/>
      <c r="E197" s="102"/>
      <c r="F197" s="102"/>
      <c r="G197" s="102"/>
      <c r="H197" s="102"/>
      <c r="I197" s="102"/>
      <c r="J197" s="102"/>
      <c r="K197" s="102"/>
      <c r="L197" s="102"/>
      <c r="M197" s="102"/>
      <c r="N197" s="102"/>
      <c r="O197" s="102"/>
    </row>
    <row r="198" spans="1:15" ht="28.5" x14ac:dyDescent="0.25">
      <c r="A198" s="119"/>
      <c r="B198" s="332" t="s">
        <v>652</v>
      </c>
      <c r="C198" s="101">
        <v>4063</v>
      </c>
      <c r="D198" s="35"/>
      <c r="E198" s="102"/>
      <c r="F198" s="102"/>
      <c r="G198" s="102"/>
      <c r="H198" s="102"/>
      <c r="I198" s="102"/>
      <c r="J198" s="102"/>
      <c r="K198" s="102"/>
      <c r="L198" s="102"/>
      <c r="M198" s="102"/>
      <c r="N198" s="102"/>
      <c r="O198" s="102"/>
    </row>
    <row r="199" spans="1:15" x14ac:dyDescent="0.25">
      <c r="A199" s="119"/>
      <c r="B199" s="332" t="s">
        <v>336</v>
      </c>
      <c r="C199" s="101">
        <v>4064</v>
      </c>
      <c r="D199" s="35"/>
      <c r="E199" s="102"/>
      <c r="F199" s="102"/>
      <c r="G199" s="102"/>
      <c r="H199" s="102"/>
      <c r="I199" s="102"/>
      <c r="J199" s="102"/>
      <c r="K199" s="102"/>
      <c r="L199" s="102"/>
      <c r="M199" s="102"/>
      <c r="N199" s="102"/>
      <c r="O199" s="102"/>
    </row>
    <row r="200" spans="1:15" x14ac:dyDescent="0.25">
      <c r="A200" s="119"/>
      <c r="B200" s="332" t="s">
        <v>337</v>
      </c>
      <c r="C200" s="101">
        <v>4065</v>
      </c>
      <c r="D200" s="35"/>
      <c r="E200" s="102"/>
      <c r="F200" s="102"/>
      <c r="G200" s="102"/>
      <c r="H200" s="102"/>
      <c r="I200" s="102"/>
      <c r="J200" s="102"/>
      <c r="K200" s="102"/>
      <c r="L200" s="102"/>
      <c r="M200" s="102"/>
      <c r="N200" s="102"/>
      <c r="O200" s="102"/>
    </row>
    <row r="201" spans="1:15" x14ac:dyDescent="0.25">
      <c r="A201" s="119"/>
      <c r="B201" s="332" t="s">
        <v>338</v>
      </c>
      <c r="C201" s="101">
        <v>4070</v>
      </c>
      <c r="D201" s="35">
        <f>SUM(D196:D200)</f>
        <v>0</v>
      </c>
      <c r="E201" s="102"/>
      <c r="F201" s="102"/>
      <c r="G201" s="102"/>
      <c r="H201" s="102"/>
      <c r="I201" s="102"/>
      <c r="J201" s="102"/>
      <c r="K201" s="102"/>
      <c r="L201" s="102"/>
      <c r="M201" s="102"/>
      <c r="N201" s="102"/>
      <c r="O201" s="102"/>
    </row>
    <row r="202" spans="1:15" x14ac:dyDescent="0.25">
      <c r="A202" s="119"/>
      <c r="B202" s="120" t="s">
        <v>339</v>
      </c>
      <c r="C202" s="101"/>
      <c r="D202" s="22"/>
      <c r="E202" s="102"/>
      <c r="F202" s="102"/>
      <c r="G202" s="102"/>
      <c r="H202" s="102"/>
      <c r="I202" s="102"/>
      <c r="J202" s="102"/>
      <c r="K202" s="102"/>
      <c r="L202" s="102"/>
      <c r="M202" s="102"/>
      <c r="N202" s="102"/>
      <c r="O202" s="102"/>
    </row>
    <row r="203" spans="1:15" x14ac:dyDescent="0.25">
      <c r="A203" s="119"/>
      <c r="B203" s="332" t="s">
        <v>340</v>
      </c>
      <c r="C203" s="101">
        <v>4071</v>
      </c>
      <c r="D203" s="35"/>
      <c r="E203" s="102"/>
      <c r="F203" s="102"/>
      <c r="G203" s="102"/>
      <c r="H203" s="102"/>
      <c r="I203" s="102"/>
      <c r="J203" s="102"/>
      <c r="K203" s="102"/>
      <c r="L203" s="102"/>
      <c r="M203" s="102"/>
      <c r="N203" s="102"/>
      <c r="O203" s="102"/>
    </row>
    <row r="204" spans="1:15" x14ac:dyDescent="0.25">
      <c r="A204" s="119"/>
      <c r="B204" s="332" t="s">
        <v>541</v>
      </c>
      <c r="C204" s="101">
        <v>4072</v>
      </c>
      <c r="D204" s="35"/>
      <c r="E204" s="102"/>
      <c r="F204" s="102"/>
      <c r="G204" s="102"/>
      <c r="H204" s="102"/>
      <c r="I204" s="102"/>
      <c r="J204" s="102"/>
      <c r="K204" s="102"/>
      <c r="L204" s="102"/>
      <c r="M204" s="102"/>
      <c r="N204" s="102"/>
      <c r="O204" s="102"/>
    </row>
    <row r="205" spans="1:15" x14ac:dyDescent="0.25">
      <c r="A205" s="119"/>
      <c r="B205" s="332" t="s">
        <v>341</v>
      </c>
      <c r="C205" s="101">
        <v>4073</v>
      </c>
      <c r="D205" s="35"/>
      <c r="E205" s="102"/>
      <c r="F205" s="102"/>
      <c r="G205" s="102"/>
      <c r="H205" s="102"/>
      <c r="I205" s="102"/>
      <c r="J205" s="102"/>
      <c r="K205" s="102"/>
      <c r="L205" s="102"/>
      <c r="M205" s="102"/>
      <c r="N205" s="102"/>
      <c r="O205" s="102"/>
    </row>
    <row r="206" spans="1:15" x14ac:dyDescent="0.25">
      <c r="A206" s="119"/>
      <c r="B206" s="332" t="s">
        <v>342</v>
      </c>
      <c r="C206" s="101">
        <v>4074</v>
      </c>
      <c r="D206" s="35"/>
      <c r="E206" s="102"/>
      <c r="F206" s="102"/>
      <c r="G206" s="102"/>
      <c r="H206" s="102"/>
      <c r="I206" s="102"/>
      <c r="J206" s="102"/>
      <c r="K206" s="102"/>
      <c r="L206" s="102"/>
      <c r="M206" s="102"/>
      <c r="N206" s="102"/>
      <c r="O206" s="102"/>
    </row>
    <row r="207" spans="1:15" x14ac:dyDescent="0.25">
      <c r="A207" s="119"/>
      <c r="B207" s="332" t="s">
        <v>343</v>
      </c>
      <c r="C207" s="101">
        <v>4080</v>
      </c>
      <c r="D207" s="35">
        <f>SUM(D203:D206)</f>
        <v>0</v>
      </c>
      <c r="E207" s="102"/>
      <c r="F207" s="102"/>
      <c r="G207" s="102"/>
      <c r="H207" s="102"/>
      <c r="I207" s="102"/>
      <c r="J207" s="102"/>
      <c r="K207" s="102"/>
      <c r="L207" s="102"/>
      <c r="M207" s="102"/>
      <c r="N207" s="102"/>
      <c r="O207" s="102"/>
    </row>
    <row r="208" spans="1:15" x14ac:dyDescent="0.25">
      <c r="A208" s="119"/>
      <c r="B208" s="332" t="s">
        <v>344</v>
      </c>
      <c r="C208" s="101"/>
      <c r="D208" s="35"/>
      <c r="E208" s="102"/>
      <c r="F208" s="102"/>
      <c r="G208" s="102"/>
      <c r="H208" s="102"/>
      <c r="I208" s="102"/>
      <c r="J208" s="102"/>
      <c r="K208" s="102"/>
      <c r="L208" s="102"/>
      <c r="M208" s="102"/>
      <c r="N208" s="102"/>
      <c r="O208" s="102"/>
    </row>
    <row r="209" spans="1:15" x14ac:dyDescent="0.25">
      <c r="A209" s="119"/>
      <c r="B209" s="332" t="s">
        <v>345</v>
      </c>
      <c r="C209" s="101">
        <v>4081</v>
      </c>
      <c r="D209" s="35"/>
      <c r="E209" s="102"/>
      <c r="F209" s="102"/>
      <c r="G209" s="102"/>
      <c r="H209" s="102"/>
      <c r="I209" s="102"/>
      <c r="J209" s="102"/>
      <c r="K209" s="102"/>
      <c r="L209" s="102"/>
      <c r="M209" s="102"/>
      <c r="N209" s="102"/>
      <c r="O209" s="102"/>
    </row>
    <row r="210" spans="1:15" x14ac:dyDescent="0.25">
      <c r="A210" s="119"/>
      <c r="B210" s="332" t="s">
        <v>542</v>
      </c>
      <c r="C210" s="101">
        <v>4082</v>
      </c>
      <c r="D210" s="35"/>
      <c r="E210" s="102"/>
      <c r="F210" s="102"/>
      <c r="G210" s="102"/>
      <c r="H210" s="102"/>
      <c r="I210" s="102"/>
      <c r="J210" s="102"/>
      <c r="K210" s="102"/>
      <c r="L210" s="102"/>
      <c r="M210" s="102"/>
      <c r="N210" s="102"/>
      <c r="O210" s="102"/>
    </row>
    <row r="211" spans="1:15" x14ac:dyDescent="0.25">
      <c r="A211" s="119"/>
      <c r="B211" s="332" t="s">
        <v>346</v>
      </c>
      <c r="C211" s="101">
        <v>4083</v>
      </c>
      <c r="D211" s="35"/>
      <c r="E211" s="102"/>
      <c r="F211" s="102"/>
      <c r="G211" s="102"/>
      <c r="H211" s="102"/>
      <c r="I211" s="102"/>
      <c r="J211" s="102"/>
      <c r="K211" s="102"/>
      <c r="L211" s="102"/>
      <c r="M211" s="102"/>
      <c r="N211" s="102"/>
      <c r="O211" s="102"/>
    </row>
    <row r="212" spans="1:15" x14ac:dyDescent="0.25">
      <c r="A212" s="119"/>
      <c r="B212" s="332" t="s">
        <v>347</v>
      </c>
      <c r="C212" s="101">
        <v>4084</v>
      </c>
      <c r="D212" s="35"/>
      <c r="E212" s="102"/>
      <c r="F212" s="102"/>
      <c r="G212" s="102"/>
      <c r="H212" s="102"/>
      <c r="I212" s="102"/>
      <c r="J212" s="102"/>
      <c r="K212" s="102"/>
      <c r="L212" s="102"/>
      <c r="M212" s="102"/>
      <c r="N212" s="102"/>
      <c r="O212" s="102"/>
    </row>
    <row r="213" spans="1:15" x14ac:dyDescent="0.25">
      <c r="A213" s="119"/>
      <c r="B213" s="332" t="s">
        <v>348</v>
      </c>
      <c r="C213" s="101">
        <v>4090</v>
      </c>
      <c r="D213" s="35">
        <f>SUM(D209:D212)</f>
        <v>0</v>
      </c>
      <c r="E213" s="102"/>
      <c r="F213" s="102"/>
      <c r="G213" s="102"/>
      <c r="H213" s="102"/>
      <c r="I213" s="102"/>
      <c r="J213" s="102"/>
      <c r="K213" s="102"/>
      <c r="L213" s="102"/>
      <c r="M213" s="102"/>
      <c r="N213" s="102"/>
      <c r="O213" s="102"/>
    </row>
    <row r="214" spans="1:15" x14ac:dyDescent="0.25">
      <c r="A214" s="119"/>
      <c r="B214" s="332" t="s">
        <v>349</v>
      </c>
      <c r="C214" s="101"/>
      <c r="D214" s="35"/>
      <c r="E214" s="102"/>
      <c r="F214" s="102"/>
      <c r="G214" s="102"/>
      <c r="H214" s="102"/>
      <c r="I214" s="102"/>
      <c r="J214" s="102"/>
      <c r="K214" s="102"/>
      <c r="L214" s="102"/>
      <c r="M214" s="102"/>
      <c r="N214" s="102"/>
      <c r="O214" s="102"/>
    </row>
    <row r="215" spans="1:15" x14ac:dyDescent="0.25">
      <c r="A215" s="119"/>
      <c r="B215" s="332" t="s">
        <v>350</v>
      </c>
      <c r="C215" s="101">
        <v>4091</v>
      </c>
      <c r="D215" s="35"/>
      <c r="E215" s="102"/>
      <c r="F215" s="102"/>
      <c r="G215" s="102"/>
      <c r="H215" s="102"/>
      <c r="I215" s="102"/>
      <c r="J215" s="102"/>
      <c r="K215" s="102"/>
      <c r="L215" s="102"/>
      <c r="M215" s="102"/>
      <c r="N215" s="102"/>
      <c r="O215" s="102"/>
    </row>
    <row r="216" spans="1:15" x14ac:dyDescent="0.25">
      <c r="A216" s="119"/>
      <c r="B216" s="332" t="s">
        <v>543</v>
      </c>
      <c r="C216" s="101">
        <v>4092</v>
      </c>
      <c r="D216" s="35"/>
      <c r="E216" s="102"/>
      <c r="F216" s="102"/>
      <c r="G216" s="102"/>
      <c r="H216" s="102"/>
      <c r="I216" s="102"/>
      <c r="J216" s="102"/>
      <c r="K216" s="102"/>
      <c r="L216" s="102"/>
      <c r="M216" s="102"/>
      <c r="N216" s="102"/>
      <c r="O216" s="102"/>
    </row>
    <row r="217" spans="1:15" x14ac:dyDescent="0.25">
      <c r="A217" s="119"/>
      <c r="B217" s="332" t="s">
        <v>648</v>
      </c>
      <c r="C217" s="101">
        <v>4093</v>
      </c>
      <c r="D217" s="35"/>
      <c r="E217" s="102"/>
      <c r="F217" s="102"/>
      <c r="G217" s="102"/>
      <c r="H217" s="102"/>
      <c r="I217" s="102"/>
      <c r="J217" s="102"/>
      <c r="K217" s="102"/>
      <c r="L217" s="102"/>
      <c r="M217" s="102"/>
      <c r="N217" s="102"/>
      <c r="O217" s="102"/>
    </row>
    <row r="218" spans="1:15" x14ac:dyDescent="0.25">
      <c r="A218" s="119"/>
      <c r="B218" s="332" t="s">
        <v>351</v>
      </c>
      <c r="C218" s="101">
        <v>4094</v>
      </c>
      <c r="D218" s="35"/>
      <c r="E218" s="102"/>
      <c r="F218" s="102"/>
      <c r="G218" s="102"/>
      <c r="H218" s="102"/>
      <c r="I218" s="102"/>
      <c r="J218" s="102"/>
      <c r="K218" s="102"/>
      <c r="L218" s="102"/>
      <c r="M218" s="102"/>
      <c r="N218" s="102"/>
      <c r="O218" s="102"/>
    </row>
    <row r="219" spans="1:15" x14ac:dyDescent="0.25">
      <c r="A219" s="119"/>
      <c r="B219" s="332" t="s">
        <v>352</v>
      </c>
      <c r="C219" s="101">
        <v>5000</v>
      </c>
      <c r="D219" s="35">
        <f>SUM(D215:D218)</f>
        <v>0</v>
      </c>
      <c r="E219" s="102"/>
      <c r="F219" s="102"/>
      <c r="G219" s="102"/>
      <c r="H219" s="102"/>
      <c r="I219" s="102"/>
      <c r="J219" s="102"/>
      <c r="K219" s="102"/>
      <c r="L219" s="102"/>
      <c r="M219" s="102"/>
      <c r="N219" s="102"/>
      <c r="O219" s="102"/>
    </row>
    <row r="220" spans="1:15" x14ac:dyDescent="0.25">
      <c r="A220" s="119"/>
      <c r="B220" s="332" t="s">
        <v>353</v>
      </c>
      <c r="C220" s="101"/>
      <c r="D220" s="35"/>
      <c r="E220" s="102"/>
      <c r="F220" s="102"/>
      <c r="G220" s="102"/>
      <c r="H220" s="102"/>
      <c r="I220" s="102"/>
      <c r="J220" s="102"/>
      <c r="K220" s="102"/>
      <c r="L220" s="102"/>
      <c r="M220" s="102"/>
      <c r="N220" s="102"/>
      <c r="O220" s="102"/>
    </row>
    <row r="221" spans="1:15" x14ac:dyDescent="0.25">
      <c r="A221" s="119"/>
      <c r="B221" s="332" t="s">
        <v>354</v>
      </c>
      <c r="C221" s="101">
        <v>5001</v>
      </c>
      <c r="D221" s="35"/>
      <c r="E221" s="102"/>
      <c r="F221" s="102"/>
      <c r="G221" s="102"/>
      <c r="H221" s="102"/>
      <c r="I221" s="102"/>
      <c r="J221" s="102"/>
      <c r="K221" s="102"/>
      <c r="L221" s="102"/>
      <c r="M221" s="102"/>
      <c r="N221" s="102"/>
      <c r="O221" s="102"/>
    </row>
    <row r="222" spans="1:15" ht="30.75" customHeight="1" x14ac:dyDescent="0.25">
      <c r="A222" s="119"/>
      <c r="B222" s="332" t="s">
        <v>544</v>
      </c>
      <c r="C222" s="101">
        <v>5002</v>
      </c>
      <c r="D222" s="35"/>
      <c r="E222" s="102"/>
      <c r="F222" s="102"/>
      <c r="G222" s="102"/>
      <c r="H222" s="102"/>
      <c r="I222" s="102"/>
      <c r="J222" s="102"/>
      <c r="K222" s="102"/>
      <c r="L222" s="102"/>
      <c r="M222" s="102"/>
      <c r="N222" s="102"/>
      <c r="O222" s="102"/>
    </row>
    <row r="223" spans="1:15" x14ac:dyDescent="0.25">
      <c r="A223" s="119"/>
      <c r="B223" s="332" t="s">
        <v>649</v>
      </c>
      <c r="C223" s="101">
        <v>5003</v>
      </c>
      <c r="D223" s="35"/>
      <c r="E223" s="102"/>
      <c r="F223" s="102"/>
      <c r="G223" s="102"/>
      <c r="H223" s="102"/>
      <c r="I223" s="102"/>
      <c r="J223" s="102"/>
      <c r="K223" s="102"/>
      <c r="L223" s="102"/>
      <c r="M223" s="102"/>
      <c r="N223" s="102"/>
      <c r="O223" s="102"/>
    </row>
    <row r="224" spans="1:15" x14ac:dyDescent="0.25">
      <c r="A224" s="119"/>
      <c r="B224" s="332" t="s">
        <v>355</v>
      </c>
      <c r="C224" s="101">
        <v>5004</v>
      </c>
      <c r="D224" s="35"/>
      <c r="E224" s="102"/>
      <c r="F224" s="102"/>
      <c r="G224" s="102"/>
      <c r="H224" s="102"/>
      <c r="I224" s="102"/>
      <c r="J224" s="102"/>
      <c r="K224" s="102"/>
      <c r="L224" s="102"/>
      <c r="M224" s="102"/>
      <c r="N224" s="102"/>
      <c r="O224" s="102"/>
    </row>
    <row r="225" spans="1:15" x14ac:dyDescent="0.25">
      <c r="A225" s="119"/>
      <c r="B225" s="332" t="s">
        <v>356</v>
      </c>
      <c r="C225" s="101">
        <v>5010</v>
      </c>
      <c r="D225" s="35">
        <f>SUM(D221:D224)</f>
        <v>0</v>
      </c>
      <c r="E225" s="102"/>
      <c r="F225" s="102"/>
      <c r="G225" s="102"/>
      <c r="H225" s="102"/>
      <c r="I225" s="102"/>
      <c r="J225" s="102"/>
      <c r="K225" s="102"/>
      <c r="L225" s="102"/>
      <c r="M225" s="102"/>
      <c r="N225" s="102"/>
      <c r="O225" s="102"/>
    </row>
    <row r="226" spans="1:15" x14ac:dyDescent="0.25">
      <c r="A226" s="119"/>
      <c r="B226" s="120" t="s">
        <v>1473</v>
      </c>
      <c r="C226" s="101">
        <v>5020</v>
      </c>
      <c r="D226" s="22">
        <f>D225+D219+D213+D207+D201+D194+D187+D180</f>
        <v>0</v>
      </c>
      <c r="E226" s="102"/>
      <c r="F226" s="102"/>
      <c r="G226" s="102"/>
      <c r="H226" s="102"/>
      <c r="I226" s="102"/>
      <c r="J226" s="102"/>
      <c r="K226" s="102"/>
      <c r="L226" s="102"/>
      <c r="M226" s="102"/>
      <c r="N226" s="102"/>
      <c r="O226" s="102"/>
    </row>
    <row r="227" spans="1:15" ht="20.25" x14ac:dyDescent="0.25">
      <c r="A227" s="334" t="s">
        <v>775</v>
      </c>
      <c r="B227" s="334"/>
      <c r="C227" s="334"/>
      <c r="D227" s="334"/>
      <c r="E227" s="102"/>
      <c r="F227" s="102"/>
      <c r="G227" s="102"/>
      <c r="H227" s="102"/>
      <c r="I227" s="102"/>
      <c r="J227" s="102"/>
      <c r="K227" s="102"/>
      <c r="L227" s="102"/>
      <c r="M227" s="102"/>
      <c r="N227" s="102"/>
      <c r="O227" s="102"/>
    </row>
    <row r="228" spans="1:15" x14ac:dyDescent="0.25">
      <c r="A228" s="171"/>
      <c r="B228" s="102"/>
      <c r="C228" s="123"/>
      <c r="E228" s="102"/>
      <c r="F228" s="102"/>
      <c r="G228" s="102"/>
      <c r="H228" s="102"/>
      <c r="I228" s="102"/>
      <c r="J228" s="102"/>
      <c r="K228" s="102"/>
      <c r="L228" s="102"/>
      <c r="M228" s="102"/>
      <c r="N228" s="102"/>
      <c r="O228" s="102"/>
    </row>
    <row r="229" spans="1:15" ht="28.5" x14ac:dyDescent="0.25">
      <c r="A229" s="119" t="s">
        <v>0</v>
      </c>
      <c r="B229" s="120"/>
      <c r="C229" s="101" t="s">
        <v>2</v>
      </c>
      <c r="D229" s="34" t="s">
        <v>1366</v>
      </c>
      <c r="E229" s="102"/>
      <c r="F229" s="102"/>
      <c r="G229" s="102"/>
      <c r="H229" s="102"/>
      <c r="I229" s="102"/>
      <c r="J229" s="102"/>
      <c r="K229" s="102"/>
      <c r="L229" s="102"/>
      <c r="M229" s="102"/>
      <c r="N229" s="102"/>
      <c r="O229" s="102"/>
    </row>
    <row r="230" spans="1:15" x14ac:dyDescent="0.25">
      <c r="A230" s="119" t="s">
        <v>357</v>
      </c>
      <c r="B230" s="120"/>
      <c r="C230" s="101"/>
      <c r="D230" s="22"/>
      <c r="E230" s="102"/>
      <c r="F230" s="102"/>
      <c r="G230" s="102"/>
      <c r="H230" s="102"/>
      <c r="I230" s="102"/>
      <c r="J230" s="102"/>
      <c r="K230" s="102"/>
      <c r="L230" s="102"/>
      <c r="M230" s="102"/>
      <c r="N230" s="102"/>
      <c r="O230" s="102"/>
    </row>
    <row r="231" spans="1:15" x14ac:dyDescent="0.25">
      <c r="A231" s="119">
        <v>1.1000000000000001</v>
      </c>
      <c r="B231" s="120" t="s">
        <v>549</v>
      </c>
      <c r="C231" s="101"/>
      <c r="D231" s="22"/>
      <c r="E231" s="102"/>
      <c r="F231" s="102"/>
      <c r="G231" s="102"/>
      <c r="H231" s="102"/>
      <c r="I231" s="102"/>
      <c r="J231" s="102"/>
      <c r="K231" s="102"/>
      <c r="L231" s="102"/>
      <c r="M231" s="102"/>
      <c r="N231" s="102"/>
      <c r="O231" s="102"/>
    </row>
    <row r="232" spans="1:15" x14ac:dyDescent="0.25">
      <c r="A232" s="119"/>
      <c r="B232" s="120" t="s">
        <v>358</v>
      </c>
      <c r="C232" s="101">
        <v>3061</v>
      </c>
      <c r="D232" s="22"/>
      <c r="E232" s="102"/>
      <c r="F232" s="102"/>
      <c r="G232" s="102"/>
      <c r="H232" s="102"/>
      <c r="I232" s="102"/>
      <c r="J232" s="102"/>
      <c r="K232" s="102"/>
      <c r="L232" s="102"/>
      <c r="M232" s="102"/>
      <c r="N232" s="102"/>
      <c r="O232" s="102"/>
    </row>
    <row r="233" spans="1:15" x14ac:dyDescent="0.25">
      <c r="A233" s="119"/>
      <c r="B233" s="120" t="s">
        <v>1039</v>
      </c>
      <c r="C233" s="101" t="s">
        <v>1040</v>
      </c>
      <c r="D233" s="22"/>
      <c r="E233" s="102"/>
      <c r="F233" s="102"/>
      <c r="G233" s="102"/>
      <c r="H233" s="102"/>
      <c r="I233" s="102"/>
      <c r="J233" s="102"/>
      <c r="K233" s="102"/>
      <c r="L233" s="102"/>
      <c r="M233" s="102"/>
      <c r="N233" s="102"/>
      <c r="O233" s="102"/>
    </row>
    <row r="234" spans="1:15" x14ac:dyDescent="0.25">
      <c r="A234" s="119"/>
      <c r="B234" s="120" t="s">
        <v>1041</v>
      </c>
      <c r="C234" s="101" t="s">
        <v>1042</v>
      </c>
      <c r="D234" s="22"/>
      <c r="E234" s="102"/>
      <c r="F234" s="102"/>
      <c r="G234" s="102"/>
      <c r="H234" s="102"/>
      <c r="I234" s="102"/>
      <c r="J234" s="102"/>
      <c r="K234" s="102"/>
      <c r="L234" s="102"/>
      <c r="M234" s="102"/>
      <c r="N234" s="102"/>
      <c r="O234" s="102"/>
    </row>
    <row r="235" spans="1:15" x14ac:dyDescent="0.25">
      <c r="A235" s="119"/>
      <c r="B235" s="120" t="s">
        <v>606</v>
      </c>
      <c r="C235" s="101"/>
      <c r="D235" s="22"/>
      <c r="E235" s="102"/>
      <c r="F235" s="102"/>
      <c r="G235" s="102"/>
      <c r="H235" s="102"/>
      <c r="I235" s="102"/>
      <c r="J235" s="102"/>
      <c r="K235" s="102"/>
      <c r="L235" s="102"/>
      <c r="M235" s="102"/>
      <c r="N235" s="102"/>
      <c r="O235" s="102"/>
    </row>
    <row r="236" spans="1:15" x14ac:dyDescent="0.25">
      <c r="A236" s="119"/>
      <c r="B236" s="120" t="s">
        <v>359</v>
      </c>
      <c r="C236" s="101">
        <v>3062</v>
      </c>
      <c r="D236" s="22"/>
      <c r="E236" s="102"/>
      <c r="F236" s="102"/>
      <c r="G236" s="102"/>
      <c r="H236" s="102"/>
      <c r="I236" s="102"/>
      <c r="J236" s="102"/>
      <c r="K236" s="102"/>
      <c r="L236" s="102"/>
      <c r="M236" s="102"/>
      <c r="N236" s="102"/>
      <c r="O236" s="102"/>
    </row>
    <row r="237" spans="1:15" x14ac:dyDescent="0.25">
      <c r="A237" s="119"/>
      <c r="B237" s="120" t="s">
        <v>1039</v>
      </c>
      <c r="C237" s="101" t="s">
        <v>1043</v>
      </c>
      <c r="D237" s="22"/>
      <c r="E237" s="102"/>
      <c r="F237" s="102"/>
      <c r="G237" s="102"/>
      <c r="H237" s="102"/>
      <c r="I237" s="102"/>
      <c r="J237" s="102"/>
      <c r="K237" s="102"/>
      <c r="L237" s="102"/>
      <c r="M237" s="102"/>
      <c r="N237" s="102"/>
      <c r="O237" s="102"/>
    </row>
    <row r="238" spans="1:15" x14ac:dyDescent="0.25">
      <c r="A238" s="119"/>
      <c r="B238" s="120" t="s">
        <v>1041</v>
      </c>
      <c r="C238" s="101" t="s">
        <v>1044</v>
      </c>
      <c r="D238" s="22"/>
      <c r="E238" s="102"/>
      <c r="F238" s="102"/>
      <c r="G238" s="102"/>
      <c r="H238" s="102"/>
      <c r="I238" s="102"/>
      <c r="J238" s="102"/>
      <c r="K238" s="102"/>
      <c r="L238" s="102"/>
      <c r="M238" s="102"/>
      <c r="N238" s="102"/>
      <c r="O238" s="102"/>
    </row>
    <row r="239" spans="1:15" x14ac:dyDescent="0.25">
      <c r="A239" s="119"/>
      <c r="B239" s="120" t="s">
        <v>360</v>
      </c>
      <c r="C239" s="101">
        <v>3063</v>
      </c>
      <c r="D239" s="22"/>
      <c r="E239" s="102"/>
      <c r="F239" s="102"/>
      <c r="G239" s="102"/>
      <c r="H239" s="102"/>
      <c r="I239" s="102"/>
      <c r="J239" s="102"/>
      <c r="K239" s="102"/>
      <c r="L239" s="102"/>
      <c r="M239" s="102"/>
      <c r="N239" s="102"/>
      <c r="O239" s="102"/>
    </row>
    <row r="240" spans="1:15" x14ac:dyDescent="0.25">
      <c r="A240" s="119"/>
      <c r="B240" s="120" t="s">
        <v>1039</v>
      </c>
      <c r="C240" s="101" t="s">
        <v>1045</v>
      </c>
      <c r="D240" s="22"/>
      <c r="E240" s="102"/>
      <c r="F240" s="102"/>
      <c r="G240" s="102"/>
      <c r="H240" s="102"/>
      <c r="I240" s="102"/>
      <c r="J240" s="102"/>
      <c r="K240" s="102"/>
      <c r="L240" s="102"/>
      <c r="M240" s="102"/>
      <c r="N240" s="102"/>
      <c r="O240" s="102"/>
    </row>
    <row r="241" spans="1:15" x14ac:dyDescent="0.25">
      <c r="A241" s="119"/>
      <c r="B241" s="120" t="s">
        <v>1041</v>
      </c>
      <c r="C241" s="101" t="s">
        <v>1046</v>
      </c>
      <c r="D241" s="22"/>
      <c r="E241" s="102"/>
      <c r="F241" s="102"/>
      <c r="G241" s="102"/>
      <c r="H241" s="102"/>
      <c r="I241" s="102"/>
      <c r="J241" s="102"/>
      <c r="K241" s="102"/>
      <c r="L241" s="102"/>
      <c r="M241" s="102"/>
      <c r="N241" s="102"/>
      <c r="O241" s="102"/>
    </row>
    <row r="242" spans="1:15" x14ac:dyDescent="0.25">
      <c r="A242" s="119"/>
      <c r="B242" s="120" t="s">
        <v>361</v>
      </c>
      <c r="C242" s="101">
        <v>3065</v>
      </c>
      <c r="D242" s="22">
        <f>D236+D239</f>
        <v>0</v>
      </c>
      <c r="E242" s="102"/>
      <c r="F242" s="102"/>
      <c r="G242" s="102"/>
      <c r="H242" s="102"/>
      <c r="I242" s="102"/>
      <c r="J242" s="102"/>
      <c r="K242" s="102"/>
      <c r="L242" s="102"/>
      <c r="M242" s="102"/>
      <c r="N242" s="102"/>
      <c r="O242" s="102"/>
    </row>
    <row r="243" spans="1:15" x14ac:dyDescent="0.25">
      <c r="A243" s="119"/>
      <c r="B243" s="120" t="s">
        <v>607</v>
      </c>
      <c r="C243" s="101"/>
      <c r="D243" s="22"/>
      <c r="E243" s="102"/>
      <c r="F243" s="102"/>
      <c r="G243" s="102"/>
      <c r="H243" s="102"/>
      <c r="I243" s="102"/>
      <c r="J243" s="102"/>
      <c r="K243" s="102"/>
      <c r="L243" s="102"/>
      <c r="M243" s="102"/>
      <c r="N243" s="102"/>
      <c r="O243" s="102"/>
    </row>
    <row r="244" spans="1:15" x14ac:dyDescent="0.25">
      <c r="A244" s="119"/>
      <c r="B244" s="120" t="s">
        <v>362</v>
      </c>
      <c r="C244" s="101">
        <v>3066</v>
      </c>
      <c r="D244" s="22"/>
      <c r="E244" s="102"/>
      <c r="F244" s="102"/>
      <c r="G244" s="102"/>
      <c r="H244" s="102"/>
      <c r="I244" s="102"/>
      <c r="J244" s="102"/>
      <c r="K244" s="102"/>
      <c r="L244" s="102"/>
      <c r="M244" s="102"/>
      <c r="N244" s="102"/>
      <c r="O244" s="102"/>
    </row>
    <row r="245" spans="1:15" x14ac:dyDescent="0.25">
      <c r="A245" s="119"/>
      <c r="B245" s="120" t="s">
        <v>1039</v>
      </c>
      <c r="C245" s="101" t="s">
        <v>1047</v>
      </c>
      <c r="D245" s="22"/>
      <c r="E245" s="102"/>
      <c r="F245" s="102"/>
      <c r="G245" s="102"/>
      <c r="H245" s="102"/>
      <c r="I245" s="102"/>
      <c r="J245" s="102"/>
      <c r="K245" s="102"/>
      <c r="L245" s="102"/>
      <c r="M245" s="102"/>
      <c r="N245" s="102"/>
      <c r="O245" s="102"/>
    </row>
    <row r="246" spans="1:15" x14ac:dyDescent="0.25">
      <c r="A246" s="119"/>
      <c r="B246" s="120" t="s">
        <v>1041</v>
      </c>
      <c r="C246" s="101" t="s">
        <v>1048</v>
      </c>
      <c r="D246" s="22"/>
      <c r="E246" s="102"/>
      <c r="F246" s="102"/>
      <c r="G246" s="102"/>
      <c r="H246" s="102"/>
      <c r="I246" s="102"/>
      <c r="J246" s="102"/>
      <c r="K246" s="102"/>
      <c r="L246" s="102"/>
      <c r="M246" s="102"/>
      <c r="N246" s="102"/>
      <c r="O246" s="102"/>
    </row>
    <row r="247" spans="1:15" x14ac:dyDescent="0.25">
      <c r="A247" s="119"/>
      <c r="B247" s="120" t="s">
        <v>363</v>
      </c>
      <c r="C247" s="101">
        <v>3067</v>
      </c>
      <c r="D247" s="22"/>
      <c r="E247" s="102"/>
      <c r="F247" s="102"/>
      <c r="G247" s="102"/>
      <c r="H247" s="102"/>
      <c r="I247" s="102"/>
      <c r="J247" s="102"/>
      <c r="K247" s="102"/>
      <c r="L247" s="102"/>
      <c r="M247" s="102"/>
      <c r="N247" s="102"/>
      <c r="O247" s="102"/>
    </row>
    <row r="248" spans="1:15" x14ac:dyDescent="0.25">
      <c r="A248" s="119"/>
      <c r="B248" s="120" t="s">
        <v>1039</v>
      </c>
      <c r="C248" s="101" t="s">
        <v>1049</v>
      </c>
      <c r="D248" s="22"/>
      <c r="E248" s="102"/>
      <c r="F248" s="102"/>
      <c r="G248" s="102"/>
      <c r="H248" s="102"/>
      <c r="I248" s="102"/>
      <c r="J248" s="102"/>
      <c r="K248" s="102"/>
      <c r="L248" s="102"/>
      <c r="M248" s="102"/>
      <c r="N248" s="102"/>
      <c r="O248" s="102"/>
    </row>
    <row r="249" spans="1:15" x14ac:dyDescent="0.25">
      <c r="A249" s="119"/>
      <c r="B249" s="120" t="s">
        <v>1041</v>
      </c>
      <c r="C249" s="101" t="s">
        <v>1050</v>
      </c>
      <c r="D249" s="22"/>
      <c r="E249" s="102"/>
      <c r="F249" s="102"/>
      <c r="G249" s="102"/>
      <c r="H249" s="102"/>
      <c r="I249" s="102"/>
      <c r="J249" s="102"/>
      <c r="K249" s="102"/>
      <c r="L249" s="102"/>
      <c r="M249" s="102"/>
      <c r="N249" s="102"/>
      <c r="O249" s="102"/>
    </row>
    <row r="250" spans="1:15" x14ac:dyDescent="0.25">
      <c r="A250" s="119"/>
      <c r="B250" s="120" t="s">
        <v>364</v>
      </c>
      <c r="C250" s="101">
        <v>3070</v>
      </c>
      <c r="D250" s="22">
        <f>D244+D247</f>
        <v>0</v>
      </c>
      <c r="E250" s="102"/>
      <c r="F250" s="102"/>
      <c r="G250" s="102"/>
      <c r="H250" s="102"/>
      <c r="I250" s="102"/>
      <c r="J250" s="102"/>
      <c r="K250" s="102"/>
      <c r="L250" s="102"/>
      <c r="M250" s="102"/>
      <c r="N250" s="102"/>
      <c r="O250" s="102"/>
    </row>
    <row r="251" spans="1:15" x14ac:dyDescent="0.25">
      <c r="A251" s="119"/>
      <c r="B251" s="120" t="s">
        <v>365</v>
      </c>
      <c r="C251" s="101">
        <v>3080</v>
      </c>
      <c r="D251" s="22">
        <f>D232+D242+D250</f>
        <v>0</v>
      </c>
      <c r="E251" s="102"/>
      <c r="F251" s="102"/>
      <c r="G251" s="102"/>
      <c r="H251" s="102"/>
      <c r="I251" s="102"/>
      <c r="J251" s="102"/>
      <c r="K251" s="102"/>
      <c r="L251" s="102"/>
      <c r="M251" s="102"/>
      <c r="N251" s="102"/>
      <c r="O251" s="102"/>
    </row>
    <row r="252" spans="1:15" x14ac:dyDescent="0.25">
      <c r="A252" s="119">
        <v>1.2</v>
      </c>
      <c r="B252" s="120" t="s">
        <v>550</v>
      </c>
      <c r="C252" s="101"/>
      <c r="D252" s="22"/>
      <c r="E252" s="102"/>
      <c r="F252" s="102"/>
      <c r="G252" s="102"/>
      <c r="H252" s="102"/>
      <c r="I252" s="102"/>
      <c r="J252" s="102"/>
      <c r="K252" s="102"/>
      <c r="L252" s="102"/>
      <c r="M252" s="102"/>
      <c r="N252" s="102"/>
      <c r="O252" s="102"/>
    </row>
    <row r="253" spans="1:15" x14ac:dyDescent="0.25">
      <c r="A253" s="119"/>
      <c r="B253" s="120" t="s">
        <v>366</v>
      </c>
      <c r="C253" s="101">
        <v>3081</v>
      </c>
      <c r="D253" s="22"/>
      <c r="E253" s="102"/>
      <c r="F253" s="102"/>
      <c r="G253" s="102"/>
      <c r="H253" s="102"/>
      <c r="I253" s="102"/>
      <c r="J253" s="102"/>
      <c r="K253" s="102"/>
      <c r="L253" s="102"/>
      <c r="M253" s="102"/>
      <c r="N253" s="102"/>
      <c r="O253" s="102"/>
    </row>
    <row r="254" spans="1:15" x14ac:dyDescent="0.25">
      <c r="A254" s="119"/>
      <c r="B254" s="120" t="s">
        <v>1039</v>
      </c>
      <c r="C254" s="101" t="s">
        <v>1051</v>
      </c>
      <c r="D254" s="22"/>
      <c r="E254" s="102"/>
      <c r="F254" s="102"/>
      <c r="G254" s="102"/>
      <c r="H254" s="102"/>
      <c r="I254" s="102"/>
      <c r="J254" s="102"/>
      <c r="K254" s="102"/>
      <c r="L254" s="102"/>
      <c r="M254" s="102"/>
      <c r="N254" s="102"/>
      <c r="O254" s="102"/>
    </row>
    <row r="255" spans="1:15" x14ac:dyDescent="0.25">
      <c r="A255" s="119"/>
      <c r="B255" s="120" t="s">
        <v>1041</v>
      </c>
      <c r="C255" s="101" t="s">
        <v>1052</v>
      </c>
      <c r="D255" s="22"/>
      <c r="E255" s="102"/>
      <c r="F255" s="102"/>
      <c r="G255" s="102"/>
      <c r="H255" s="102"/>
      <c r="I255" s="102"/>
      <c r="J255" s="102"/>
      <c r="K255" s="102"/>
      <c r="L255" s="102"/>
      <c r="M255" s="102"/>
      <c r="N255" s="102"/>
      <c r="O255" s="102"/>
    </row>
    <row r="256" spans="1:15" x14ac:dyDescent="0.25">
      <c r="A256" s="119"/>
      <c r="B256" s="120" t="s">
        <v>608</v>
      </c>
      <c r="C256" s="101"/>
      <c r="D256" s="22"/>
      <c r="E256" s="102"/>
      <c r="F256" s="102"/>
      <c r="G256" s="102"/>
      <c r="H256" s="102"/>
      <c r="I256" s="102"/>
      <c r="J256" s="102"/>
      <c r="K256" s="102"/>
      <c r="L256" s="102"/>
      <c r="M256" s="102"/>
      <c r="N256" s="102"/>
      <c r="O256" s="102"/>
    </row>
    <row r="257" spans="1:15" x14ac:dyDescent="0.25">
      <c r="A257" s="119"/>
      <c r="B257" s="120" t="s">
        <v>367</v>
      </c>
      <c r="C257" s="101">
        <v>3082</v>
      </c>
      <c r="D257" s="22"/>
      <c r="E257" s="102"/>
      <c r="F257" s="102"/>
      <c r="G257" s="102"/>
      <c r="H257" s="102"/>
      <c r="I257" s="102"/>
      <c r="J257" s="102"/>
      <c r="K257" s="102"/>
      <c r="L257" s="102"/>
      <c r="M257" s="102"/>
      <c r="N257" s="102"/>
      <c r="O257" s="102"/>
    </row>
    <row r="258" spans="1:15" x14ac:dyDescent="0.25">
      <c r="A258" s="119"/>
      <c r="B258" s="120" t="s">
        <v>1039</v>
      </c>
      <c r="C258" s="101" t="s">
        <v>1053</v>
      </c>
      <c r="D258" s="22"/>
      <c r="E258" s="102"/>
      <c r="F258" s="102"/>
      <c r="G258" s="102"/>
      <c r="H258" s="102"/>
      <c r="I258" s="102"/>
      <c r="J258" s="102"/>
      <c r="K258" s="102"/>
      <c r="L258" s="102"/>
      <c r="M258" s="102"/>
      <c r="N258" s="102"/>
      <c r="O258" s="102"/>
    </row>
    <row r="259" spans="1:15" x14ac:dyDescent="0.25">
      <c r="A259" s="119"/>
      <c r="B259" s="120" t="s">
        <v>1041</v>
      </c>
      <c r="C259" s="101" t="s">
        <v>1054</v>
      </c>
      <c r="D259" s="22"/>
      <c r="E259" s="102"/>
      <c r="F259" s="102"/>
      <c r="G259" s="102"/>
      <c r="H259" s="102"/>
      <c r="I259" s="102"/>
      <c r="J259" s="102"/>
      <c r="K259" s="102"/>
      <c r="L259" s="102"/>
      <c r="M259" s="102"/>
      <c r="N259" s="102"/>
      <c r="O259" s="102"/>
    </row>
    <row r="260" spans="1:15" x14ac:dyDescent="0.25">
      <c r="A260" s="119"/>
      <c r="B260" s="120" t="s">
        <v>368</v>
      </c>
      <c r="C260" s="101">
        <v>3083</v>
      </c>
      <c r="D260" s="22"/>
      <c r="E260" s="102"/>
      <c r="F260" s="102"/>
      <c r="G260" s="102"/>
      <c r="H260" s="102"/>
      <c r="I260" s="102"/>
      <c r="J260" s="102"/>
      <c r="K260" s="102"/>
      <c r="L260" s="102"/>
      <c r="M260" s="102"/>
      <c r="N260" s="102"/>
      <c r="O260" s="102"/>
    </row>
    <row r="261" spans="1:15" x14ac:dyDescent="0.25">
      <c r="A261" s="119"/>
      <c r="B261" s="120" t="s">
        <v>1039</v>
      </c>
      <c r="C261" s="101" t="s">
        <v>1055</v>
      </c>
      <c r="D261" s="22"/>
      <c r="E261" s="102"/>
      <c r="F261" s="102"/>
      <c r="G261" s="102"/>
      <c r="H261" s="102"/>
      <c r="I261" s="102"/>
      <c r="J261" s="102"/>
      <c r="K261" s="102"/>
      <c r="L261" s="102"/>
      <c r="M261" s="102"/>
      <c r="N261" s="102"/>
      <c r="O261" s="102"/>
    </row>
    <row r="262" spans="1:15" x14ac:dyDescent="0.25">
      <c r="A262" s="119"/>
      <c r="B262" s="120" t="s">
        <v>1041</v>
      </c>
      <c r="C262" s="101" t="s">
        <v>1056</v>
      </c>
      <c r="D262" s="22"/>
      <c r="E262" s="102"/>
      <c r="F262" s="102"/>
      <c r="G262" s="102"/>
      <c r="H262" s="102"/>
      <c r="I262" s="102"/>
      <c r="J262" s="102"/>
      <c r="K262" s="102"/>
      <c r="L262" s="102"/>
      <c r="M262" s="102"/>
      <c r="N262" s="102"/>
      <c r="O262" s="102"/>
    </row>
    <row r="263" spans="1:15" x14ac:dyDescent="0.25">
      <c r="A263" s="119"/>
      <c r="B263" s="120" t="s">
        <v>369</v>
      </c>
      <c r="C263" s="101">
        <v>3085</v>
      </c>
      <c r="D263" s="22">
        <f>D257+D260</f>
        <v>0</v>
      </c>
      <c r="E263" s="102"/>
      <c r="F263" s="102"/>
      <c r="G263" s="102"/>
      <c r="H263" s="102"/>
      <c r="I263" s="102"/>
      <c r="J263" s="102"/>
      <c r="K263" s="102"/>
      <c r="L263" s="102"/>
      <c r="M263" s="102"/>
      <c r="N263" s="102"/>
      <c r="O263" s="102"/>
    </row>
    <row r="264" spans="1:15" x14ac:dyDescent="0.25">
      <c r="A264" s="119"/>
      <c r="B264" s="120" t="s">
        <v>609</v>
      </c>
      <c r="C264" s="101"/>
      <c r="D264" s="22"/>
      <c r="E264" s="102"/>
      <c r="F264" s="102"/>
      <c r="G264" s="102"/>
      <c r="H264" s="102"/>
      <c r="I264" s="102"/>
      <c r="J264" s="102"/>
      <c r="K264" s="102"/>
      <c r="L264" s="102"/>
      <c r="M264" s="102"/>
      <c r="N264" s="102"/>
      <c r="O264" s="102"/>
    </row>
    <row r="265" spans="1:15" x14ac:dyDescent="0.25">
      <c r="A265" s="119"/>
      <c r="B265" s="120" t="s">
        <v>370</v>
      </c>
      <c r="C265" s="101">
        <v>3086</v>
      </c>
      <c r="D265" s="22"/>
      <c r="E265" s="102"/>
      <c r="F265" s="102"/>
      <c r="G265" s="102"/>
      <c r="H265" s="102"/>
      <c r="I265" s="102"/>
      <c r="J265" s="102"/>
      <c r="K265" s="102"/>
      <c r="L265" s="102"/>
      <c r="M265" s="102"/>
      <c r="N265" s="102"/>
      <c r="O265" s="102"/>
    </row>
    <row r="266" spans="1:15" x14ac:dyDescent="0.25">
      <c r="A266" s="119"/>
      <c r="B266" s="120" t="s">
        <v>1039</v>
      </c>
      <c r="C266" s="101" t="s">
        <v>1057</v>
      </c>
      <c r="D266" s="22"/>
      <c r="E266" s="102"/>
      <c r="F266" s="102"/>
      <c r="G266" s="102"/>
      <c r="H266" s="102"/>
      <c r="I266" s="102"/>
      <c r="J266" s="102"/>
      <c r="K266" s="102"/>
      <c r="L266" s="102"/>
      <c r="M266" s="102"/>
      <c r="N266" s="102"/>
      <c r="O266" s="102"/>
    </row>
    <row r="267" spans="1:15" x14ac:dyDescent="0.25">
      <c r="A267" s="119"/>
      <c r="B267" s="120" t="s">
        <v>1041</v>
      </c>
      <c r="C267" s="101" t="s">
        <v>1058</v>
      </c>
      <c r="D267" s="22"/>
      <c r="E267" s="102"/>
      <c r="F267" s="102"/>
      <c r="G267" s="102"/>
      <c r="H267" s="102"/>
      <c r="I267" s="102"/>
      <c r="J267" s="102"/>
      <c r="K267" s="102"/>
      <c r="L267" s="102"/>
      <c r="M267" s="102"/>
      <c r="N267" s="102"/>
      <c r="O267" s="102"/>
    </row>
    <row r="268" spans="1:15" x14ac:dyDescent="0.25">
      <c r="A268" s="119"/>
      <c r="B268" s="120" t="s">
        <v>371</v>
      </c>
      <c r="C268" s="101">
        <v>3087</v>
      </c>
      <c r="D268" s="22"/>
      <c r="E268" s="102"/>
      <c r="F268" s="102"/>
      <c r="G268" s="102"/>
      <c r="H268" s="102"/>
      <c r="I268" s="102"/>
      <c r="J268" s="102"/>
      <c r="K268" s="102"/>
      <c r="L268" s="102"/>
      <c r="M268" s="102"/>
      <c r="N268" s="102"/>
      <c r="O268" s="102"/>
    </row>
    <row r="269" spans="1:15" x14ac:dyDescent="0.25">
      <c r="A269" s="119"/>
      <c r="B269" s="120" t="s">
        <v>1039</v>
      </c>
      <c r="C269" s="101" t="s">
        <v>1059</v>
      </c>
      <c r="D269" s="22"/>
      <c r="E269" s="102"/>
      <c r="F269" s="102"/>
      <c r="G269" s="102"/>
      <c r="H269" s="102"/>
      <c r="I269" s="102"/>
      <c r="J269" s="102"/>
      <c r="K269" s="102"/>
      <c r="L269" s="102"/>
      <c r="M269" s="102"/>
      <c r="N269" s="102"/>
      <c r="O269" s="102"/>
    </row>
    <row r="270" spans="1:15" x14ac:dyDescent="0.25">
      <c r="A270" s="119"/>
      <c r="B270" s="120" t="s">
        <v>1041</v>
      </c>
      <c r="C270" s="101" t="s">
        <v>1060</v>
      </c>
      <c r="D270" s="22"/>
      <c r="E270" s="102"/>
      <c r="F270" s="102"/>
      <c r="G270" s="102"/>
      <c r="H270" s="102"/>
      <c r="I270" s="102"/>
      <c r="J270" s="102"/>
      <c r="K270" s="102"/>
      <c r="L270" s="102"/>
      <c r="M270" s="102"/>
      <c r="N270" s="102"/>
      <c r="O270" s="102"/>
    </row>
    <row r="271" spans="1:15" x14ac:dyDescent="0.25">
      <c r="A271" s="119"/>
      <c r="B271" s="120" t="s">
        <v>372</v>
      </c>
      <c r="C271" s="101">
        <v>3090</v>
      </c>
      <c r="D271" s="22">
        <f>D265+D268</f>
        <v>0</v>
      </c>
      <c r="E271" s="102"/>
      <c r="F271" s="102"/>
      <c r="G271" s="102"/>
      <c r="H271" s="102"/>
      <c r="I271" s="102"/>
      <c r="J271" s="102"/>
      <c r="K271" s="102"/>
      <c r="L271" s="102"/>
      <c r="M271" s="102"/>
      <c r="N271" s="102"/>
      <c r="O271" s="102"/>
    </row>
    <row r="272" spans="1:15" x14ac:dyDescent="0.25">
      <c r="A272" s="119"/>
      <c r="B272" s="120" t="s">
        <v>373</v>
      </c>
      <c r="C272" s="101">
        <v>3100</v>
      </c>
      <c r="D272" s="22">
        <f>D253+D263+D271</f>
        <v>0</v>
      </c>
      <c r="E272" s="102"/>
      <c r="F272" s="102"/>
      <c r="G272" s="102"/>
      <c r="H272" s="102"/>
      <c r="I272" s="102"/>
      <c r="J272" s="102"/>
      <c r="K272" s="102"/>
      <c r="L272" s="102"/>
      <c r="M272" s="102"/>
      <c r="N272" s="102"/>
      <c r="O272" s="102"/>
    </row>
    <row r="273" spans="1:15" x14ac:dyDescent="0.25">
      <c r="A273" s="119">
        <v>1.3</v>
      </c>
      <c r="B273" s="120" t="s">
        <v>670</v>
      </c>
      <c r="C273" s="101"/>
      <c r="D273" s="22"/>
      <c r="E273" s="102"/>
      <c r="F273" s="102"/>
      <c r="G273" s="102"/>
      <c r="H273" s="102"/>
      <c r="I273" s="102"/>
      <c r="J273" s="102"/>
      <c r="K273" s="102"/>
      <c r="L273" s="102"/>
      <c r="M273" s="102"/>
      <c r="N273" s="102"/>
      <c r="O273" s="102"/>
    </row>
    <row r="274" spans="1:15" x14ac:dyDescent="0.25">
      <c r="A274" s="119"/>
      <c r="B274" s="120" t="s">
        <v>374</v>
      </c>
      <c r="C274" s="101">
        <v>3110</v>
      </c>
      <c r="D274" s="22"/>
      <c r="E274" s="102"/>
      <c r="F274" s="102"/>
      <c r="G274" s="102"/>
      <c r="H274" s="102"/>
      <c r="I274" s="102"/>
      <c r="J274" s="102"/>
      <c r="K274" s="102"/>
      <c r="L274" s="102"/>
      <c r="M274" s="102"/>
      <c r="N274" s="102"/>
      <c r="O274" s="102"/>
    </row>
    <row r="275" spans="1:15" x14ac:dyDescent="0.25">
      <c r="A275" s="119"/>
      <c r="B275" s="120" t="s">
        <v>1039</v>
      </c>
      <c r="C275" s="101" t="s">
        <v>1061</v>
      </c>
      <c r="D275" s="22"/>
      <c r="E275" s="102"/>
      <c r="F275" s="102"/>
      <c r="G275" s="102"/>
      <c r="H275" s="102"/>
      <c r="I275" s="102"/>
      <c r="J275" s="102"/>
      <c r="K275" s="102"/>
      <c r="L275" s="102"/>
      <c r="M275" s="102"/>
      <c r="N275" s="102"/>
      <c r="O275" s="102"/>
    </row>
    <row r="276" spans="1:15" x14ac:dyDescent="0.25">
      <c r="A276" s="119"/>
      <c r="B276" s="120" t="s">
        <v>1041</v>
      </c>
      <c r="C276" s="101" t="s">
        <v>1062</v>
      </c>
      <c r="D276" s="22"/>
      <c r="E276" s="102"/>
      <c r="F276" s="102"/>
      <c r="G276" s="102"/>
      <c r="H276" s="102"/>
      <c r="I276" s="102"/>
      <c r="J276" s="102"/>
      <c r="K276" s="102"/>
      <c r="L276" s="102"/>
      <c r="M276" s="102"/>
      <c r="N276" s="102"/>
      <c r="O276" s="102"/>
    </row>
    <row r="277" spans="1:15" x14ac:dyDescent="0.25">
      <c r="A277" s="119"/>
      <c r="B277" s="120" t="s">
        <v>610</v>
      </c>
      <c r="C277" s="101"/>
      <c r="D277" s="22"/>
      <c r="E277" s="102"/>
      <c r="F277" s="102"/>
      <c r="G277" s="102"/>
      <c r="H277" s="102"/>
      <c r="I277" s="102"/>
      <c r="J277" s="102"/>
      <c r="K277" s="102"/>
      <c r="L277" s="102"/>
      <c r="M277" s="102"/>
      <c r="N277" s="102"/>
      <c r="O277" s="102"/>
    </row>
    <row r="278" spans="1:15" x14ac:dyDescent="0.25">
      <c r="A278" s="119"/>
      <c r="B278" s="120" t="s">
        <v>375</v>
      </c>
      <c r="C278" s="101">
        <v>3111</v>
      </c>
      <c r="D278" s="22"/>
      <c r="E278" s="102"/>
      <c r="F278" s="102"/>
      <c r="G278" s="102"/>
      <c r="H278" s="102"/>
      <c r="I278" s="102"/>
      <c r="J278" s="102"/>
      <c r="K278" s="102"/>
      <c r="L278" s="102"/>
      <c r="M278" s="102"/>
      <c r="N278" s="102"/>
      <c r="O278" s="102"/>
    </row>
    <row r="279" spans="1:15" x14ac:dyDescent="0.25">
      <c r="A279" s="119"/>
      <c r="B279" s="120" t="s">
        <v>1039</v>
      </c>
      <c r="C279" s="101" t="s">
        <v>1063</v>
      </c>
      <c r="D279" s="22"/>
      <c r="E279" s="102"/>
      <c r="F279" s="102"/>
      <c r="G279" s="102"/>
      <c r="H279" s="102"/>
      <c r="I279" s="102"/>
      <c r="J279" s="102"/>
      <c r="K279" s="102"/>
      <c r="L279" s="102"/>
      <c r="M279" s="102"/>
      <c r="N279" s="102"/>
      <c r="O279" s="102"/>
    </row>
    <row r="280" spans="1:15" x14ac:dyDescent="0.25">
      <c r="A280" s="119"/>
      <c r="B280" s="120" t="s">
        <v>1041</v>
      </c>
      <c r="C280" s="101" t="s">
        <v>1064</v>
      </c>
      <c r="D280" s="22"/>
      <c r="E280" s="102"/>
      <c r="F280" s="102"/>
      <c r="G280" s="102"/>
      <c r="H280" s="102"/>
      <c r="I280" s="102"/>
      <c r="J280" s="102"/>
      <c r="K280" s="102"/>
      <c r="L280" s="102"/>
      <c r="M280" s="102"/>
      <c r="N280" s="102"/>
      <c r="O280" s="102"/>
    </row>
    <row r="281" spans="1:15" x14ac:dyDescent="0.25">
      <c r="A281" s="119"/>
      <c r="B281" s="120" t="s">
        <v>376</v>
      </c>
      <c r="C281" s="101">
        <v>3112</v>
      </c>
      <c r="D281" s="22"/>
      <c r="E281" s="102"/>
      <c r="F281" s="102"/>
      <c r="G281" s="102"/>
      <c r="H281" s="102"/>
      <c r="I281" s="102"/>
      <c r="J281" s="102"/>
      <c r="K281" s="102"/>
      <c r="L281" s="102"/>
      <c r="M281" s="102"/>
      <c r="N281" s="102"/>
      <c r="O281" s="102"/>
    </row>
    <row r="282" spans="1:15" x14ac:dyDescent="0.25">
      <c r="A282" s="119"/>
      <c r="B282" s="120" t="s">
        <v>1039</v>
      </c>
      <c r="C282" s="101" t="s">
        <v>1065</v>
      </c>
      <c r="D282" s="22"/>
      <c r="E282" s="102"/>
      <c r="F282" s="102"/>
      <c r="G282" s="102"/>
      <c r="H282" s="102"/>
      <c r="I282" s="102"/>
      <c r="J282" s="102"/>
      <c r="K282" s="102"/>
      <c r="L282" s="102"/>
      <c r="M282" s="102"/>
      <c r="N282" s="102"/>
      <c r="O282" s="102"/>
    </row>
    <row r="283" spans="1:15" x14ac:dyDescent="0.25">
      <c r="A283" s="119"/>
      <c r="B283" s="120" t="s">
        <v>1041</v>
      </c>
      <c r="C283" s="101" t="s">
        <v>1066</v>
      </c>
      <c r="D283" s="22"/>
      <c r="E283" s="102"/>
      <c r="F283" s="102"/>
      <c r="G283" s="102"/>
      <c r="H283" s="102"/>
      <c r="I283" s="102"/>
      <c r="J283" s="102"/>
      <c r="K283" s="102"/>
      <c r="L283" s="102"/>
      <c r="M283" s="102"/>
      <c r="N283" s="102"/>
      <c r="O283" s="102"/>
    </row>
    <row r="284" spans="1:15" x14ac:dyDescent="0.25">
      <c r="A284" s="119"/>
      <c r="B284" s="120" t="s">
        <v>377</v>
      </c>
      <c r="C284" s="101">
        <v>3115</v>
      </c>
      <c r="D284" s="22">
        <f>D278+D281</f>
        <v>0</v>
      </c>
      <c r="E284" s="102"/>
      <c r="F284" s="102"/>
      <c r="G284" s="102"/>
      <c r="H284" s="102"/>
      <c r="I284" s="102"/>
      <c r="J284" s="102"/>
      <c r="K284" s="102"/>
      <c r="L284" s="102"/>
      <c r="M284" s="102"/>
      <c r="N284" s="102"/>
      <c r="O284" s="102"/>
    </row>
    <row r="285" spans="1:15" x14ac:dyDescent="0.25">
      <c r="A285" s="119"/>
      <c r="B285" s="120" t="s">
        <v>611</v>
      </c>
      <c r="C285" s="101"/>
      <c r="D285" s="22"/>
      <c r="E285" s="102"/>
      <c r="F285" s="102"/>
      <c r="G285" s="102"/>
      <c r="H285" s="102"/>
      <c r="I285" s="102"/>
      <c r="J285" s="102"/>
      <c r="K285" s="102"/>
      <c r="L285" s="102"/>
      <c r="M285" s="102"/>
      <c r="N285" s="102"/>
      <c r="O285" s="102"/>
    </row>
    <row r="286" spans="1:15" x14ac:dyDescent="0.25">
      <c r="A286" s="119"/>
      <c r="B286" s="120" t="s">
        <v>378</v>
      </c>
      <c r="C286" s="101">
        <v>3116</v>
      </c>
      <c r="D286" s="22"/>
      <c r="E286" s="102"/>
      <c r="F286" s="102"/>
      <c r="G286" s="102"/>
      <c r="H286" s="102"/>
      <c r="I286" s="102"/>
      <c r="J286" s="102"/>
      <c r="K286" s="102"/>
      <c r="L286" s="102"/>
      <c r="M286" s="102"/>
      <c r="N286" s="102"/>
      <c r="O286" s="102"/>
    </row>
    <row r="287" spans="1:15" x14ac:dyDescent="0.25">
      <c r="A287" s="119"/>
      <c r="B287" s="120" t="s">
        <v>1039</v>
      </c>
      <c r="C287" s="101" t="s">
        <v>1067</v>
      </c>
      <c r="D287" s="22"/>
      <c r="E287" s="102"/>
      <c r="F287" s="102"/>
      <c r="G287" s="102"/>
      <c r="H287" s="102"/>
      <c r="I287" s="102"/>
      <c r="J287" s="102"/>
      <c r="K287" s="102"/>
      <c r="L287" s="102"/>
      <c r="M287" s="102"/>
      <c r="N287" s="102"/>
      <c r="O287" s="102"/>
    </row>
    <row r="288" spans="1:15" x14ac:dyDescent="0.25">
      <c r="A288" s="119"/>
      <c r="B288" s="120" t="s">
        <v>1041</v>
      </c>
      <c r="C288" s="101" t="s">
        <v>1068</v>
      </c>
      <c r="D288" s="22"/>
      <c r="E288" s="102"/>
      <c r="F288" s="102"/>
      <c r="G288" s="102"/>
      <c r="H288" s="102"/>
      <c r="I288" s="102"/>
      <c r="J288" s="102"/>
      <c r="K288" s="102"/>
      <c r="L288" s="102"/>
      <c r="M288" s="102"/>
      <c r="N288" s="102"/>
      <c r="O288" s="102"/>
    </row>
    <row r="289" spans="1:15" x14ac:dyDescent="0.25">
      <c r="A289" s="119"/>
      <c r="B289" s="120" t="s">
        <v>379</v>
      </c>
      <c r="C289" s="101">
        <v>3117</v>
      </c>
      <c r="D289" s="22"/>
      <c r="E289" s="102"/>
      <c r="F289" s="102"/>
      <c r="G289" s="102"/>
      <c r="H289" s="102"/>
      <c r="I289" s="102"/>
      <c r="J289" s="102"/>
      <c r="K289" s="102"/>
      <c r="L289" s="102"/>
      <c r="M289" s="102"/>
      <c r="N289" s="102"/>
      <c r="O289" s="102"/>
    </row>
    <row r="290" spans="1:15" x14ac:dyDescent="0.25">
      <c r="A290" s="119"/>
      <c r="B290" s="120" t="s">
        <v>1039</v>
      </c>
      <c r="C290" s="101" t="s">
        <v>1069</v>
      </c>
      <c r="D290" s="22"/>
      <c r="E290" s="102"/>
      <c r="F290" s="102"/>
      <c r="G290" s="102"/>
      <c r="H290" s="102"/>
      <c r="I290" s="102"/>
      <c r="J290" s="102"/>
      <c r="K290" s="102"/>
      <c r="L290" s="102"/>
      <c r="M290" s="102"/>
      <c r="N290" s="102"/>
      <c r="O290" s="102"/>
    </row>
    <row r="291" spans="1:15" x14ac:dyDescent="0.25">
      <c r="A291" s="119"/>
      <c r="B291" s="120" t="s">
        <v>1041</v>
      </c>
      <c r="C291" s="101" t="s">
        <v>1070</v>
      </c>
      <c r="D291" s="22"/>
      <c r="E291" s="102"/>
      <c r="F291" s="102"/>
      <c r="G291" s="102"/>
      <c r="H291" s="102"/>
      <c r="I291" s="102"/>
      <c r="J291" s="102"/>
      <c r="K291" s="102"/>
      <c r="L291" s="102"/>
      <c r="M291" s="102"/>
      <c r="N291" s="102"/>
      <c r="O291" s="102"/>
    </row>
    <row r="292" spans="1:15" x14ac:dyDescent="0.25">
      <c r="A292" s="119"/>
      <c r="B292" s="120" t="s">
        <v>380</v>
      </c>
      <c r="C292" s="101">
        <v>3120</v>
      </c>
      <c r="D292" s="22">
        <f>D286+D289</f>
        <v>0</v>
      </c>
      <c r="E292" s="102"/>
      <c r="F292" s="102"/>
      <c r="G292" s="102"/>
      <c r="H292" s="102"/>
      <c r="I292" s="102"/>
      <c r="J292" s="102"/>
      <c r="K292" s="102"/>
      <c r="L292" s="102"/>
      <c r="M292" s="102"/>
      <c r="N292" s="102"/>
      <c r="O292" s="102"/>
    </row>
    <row r="293" spans="1:15" x14ac:dyDescent="0.25">
      <c r="A293" s="119"/>
      <c r="B293" s="120" t="s">
        <v>381</v>
      </c>
      <c r="C293" s="101">
        <v>3130</v>
      </c>
      <c r="D293" s="22">
        <f>D274+D284+D292</f>
        <v>0</v>
      </c>
      <c r="E293" s="102"/>
      <c r="F293" s="102"/>
      <c r="G293" s="102"/>
      <c r="H293" s="102"/>
      <c r="I293" s="102"/>
      <c r="J293" s="102"/>
      <c r="K293" s="102"/>
      <c r="L293" s="102"/>
      <c r="M293" s="102"/>
      <c r="N293" s="102"/>
      <c r="O293" s="102"/>
    </row>
    <row r="294" spans="1:15" x14ac:dyDescent="0.25">
      <c r="A294" s="119">
        <v>1.4</v>
      </c>
      <c r="B294" s="120" t="s">
        <v>551</v>
      </c>
      <c r="C294" s="101"/>
      <c r="D294" s="22"/>
      <c r="E294" s="102"/>
      <c r="F294" s="102"/>
      <c r="G294" s="102"/>
      <c r="H294" s="102"/>
      <c r="I294" s="102"/>
      <c r="J294" s="102"/>
      <c r="K294" s="102"/>
      <c r="L294" s="102"/>
      <c r="M294" s="102"/>
      <c r="N294" s="102"/>
      <c r="O294" s="102"/>
    </row>
    <row r="295" spans="1:15" x14ac:dyDescent="0.25">
      <c r="A295" s="119"/>
      <c r="B295" s="120" t="s">
        <v>382</v>
      </c>
      <c r="C295" s="101">
        <v>3131</v>
      </c>
      <c r="D295" s="22"/>
      <c r="E295" s="102"/>
      <c r="F295" s="102"/>
      <c r="G295" s="102"/>
      <c r="H295" s="102"/>
      <c r="I295" s="102"/>
      <c r="J295" s="102"/>
      <c r="K295" s="102"/>
      <c r="L295" s="102"/>
      <c r="M295" s="102"/>
      <c r="N295" s="102"/>
      <c r="O295" s="102"/>
    </row>
    <row r="296" spans="1:15" x14ac:dyDescent="0.25">
      <c r="A296" s="119"/>
      <c r="B296" s="120" t="s">
        <v>612</v>
      </c>
      <c r="C296" s="101"/>
      <c r="D296" s="22"/>
      <c r="E296" s="102"/>
      <c r="F296" s="102"/>
      <c r="G296" s="102"/>
      <c r="H296" s="102"/>
      <c r="I296" s="102"/>
      <c r="J296" s="102"/>
      <c r="K296" s="102"/>
      <c r="L296" s="102"/>
      <c r="M296" s="102"/>
      <c r="N296" s="102"/>
      <c r="O296" s="102"/>
    </row>
    <row r="297" spans="1:15" x14ac:dyDescent="0.25">
      <c r="A297" s="119"/>
      <c r="B297" s="120" t="s">
        <v>383</v>
      </c>
      <c r="C297" s="101">
        <v>3132</v>
      </c>
      <c r="D297" s="22"/>
      <c r="E297" s="102"/>
      <c r="F297" s="102"/>
      <c r="G297" s="102"/>
      <c r="H297" s="102"/>
      <c r="I297" s="102"/>
      <c r="J297" s="102"/>
      <c r="K297" s="102"/>
      <c r="L297" s="102"/>
      <c r="M297" s="102"/>
      <c r="N297" s="102"/>
      <c r="O297" s="102"/>
    </row>
    <row r="298" spans="1:15" x14ac:dyDescent="0.25">
      <c r="A298" s="119"/>
      <c r="B298" s="120" t="s">
        <v>384</v>
      </c>
      <c r="C298" s="101">
        <v>3133</v>
      </c>
      <c r="D298" s="22"/>
      <c r="E298" s="102"/>
      <c r="F298" s="102"/>
      <c r="G298" s="102"/>
      <c r="H298" s="102"/>
      <c r="I298" s="102"/>
      <c r="J298" s="102"/>
      <c r="K298" s="102"/>
      <c r="L298" s="102"/>
      <c r="M298" s="102"/>
      <c r="N298" s="102"/>
      <c r="O298" s="102"/>
    </row>
    <row r="299" spans="1:15" x14ac:dyDescent="0.25">
      <c r="A299" s="119"/>
      <c r="B299" s="120" t="s">
        <v>385</v>
      </c>
      <c r="C299" s="101">
        <v>3135</v>
      </c>
      <c r="D299" s="22">
        <f>D297+D298</f>
        <v>0</v>
      </c>
      <c r="E299" s="102"/>
      <c r="F299" s="102"/>
      <c r="G299" s="102"/>
      <c r="H299" s="102"/>
      <c r="I299" s="102"/>
      <c r="J299" s="102"/>
      <c r="K299" s="102"/>
      <c r="L299" s="102"/>
      <c r="M299" s="102"/>
      <c r="N299" s="102"/>
      <c r="O299" s="102"/>
    </row>
    <row r="300" spans="1:15" x14ac:dyDescent="0.25">
      <c r="A300" s="119"/>
      <c r="B300" s="120" t="s">
        <v>386</v>
      </c>
      <c r="C300" s="101"/>
      <c r="D300" s="22"/>
      <c r="E300" s="102"/>
      <c r="F300" s="102"/>
      <c r="G300" s="102"/>
      <c r="H300" s="102"/>
      <c r="I300" s="102"/>
      <c r="J300" s="102"/>
      <c r="K300" s="102"/>
      <c r="L300" s="102"/>
      <c r="M300" s="102"/>
      <c r="N300" s="102"/>
      <c r="O300" s="102"/>
    </row>
    <row r="301" spans="1:15" x14ac:dyDescent="0.25">
      <c r="A301" s="119"/>
      <c r="B301" s="120" t="s">
        <v>387</v>
      </c>
      <c r="C301" s="101">
        <v>3136</v>
      </c>
      <c r="D301" s="22"/>
      <c r="E301" s="102"/>
      <c r="F301" s="102"/>
      <c r="G301" s="102"/>
      <c r="H301" s="102"/>
      <c r="I301" s="102"/>
      <c r="J301" s="102"/>
      <c r="K301" s="102"/>
      <c r="L301" s="102"/>
      <c r="M301" s="102"/>
      <c r="N301" s="102"/>
      <c r="O301" s="102"/>
    </row>
    <row r="302" spans="1:15" x14ac:dyDescent="0.25">
      <c r="A302" s="119"/>
      <c r="B302" s="120" t="s">
        <v>388</v>
      </c>
      <c r="C302" s="101">
        <v>3137</v>
      </c>
      <c r="D302" s="22"/>
      <c r="E302" s="102"/>
      <c r="F302" s="102"/>
      <c r="G302" s="102"/>
      <c r="H302" s="102"/>
      <c r="I302" s="102"/>
      <c r="J302" s="102"/>
      <c r="K302" s="102"/>
      <c r="L302" s="102"/>
      <c r="M302" s="102"/>
      <c r="N302" s="102"/>
      <c r="O302" s="102"/>
    </row>
    <row r="303" spans="1:15" x14ac:dyDescent="0.25">
      <c r="A303" s="119"/>
      <c r="B303" s="120" t="s">
        <v>389</v>
      </c>
      <c r="C303" s="101">
        <v>3140</v>
      </c>
      <c r="D303" s="22">
        <f>D301+D302</f>
        <v>0</v>
      </c>
      <c r="E303" s="102"/>
      <c r="F303" s="102"/>
      <c r="G303" s="102"/>
      <c r="H303" s="102"/>
      <c r="I303" s="102"/>
      <c r="J303" s="102"/>
      <c r="K303" s="102"/>
      <c r="L303" s="102"/>
      <c r="M303" s="102"/>
      <c r="N303" s="102"/>
      <c r="O303" s="102"/>
    </row>
    <row r="304" spans="1:15" x14ac:dyDescent="0.25">
      <c r="A304" s="119"/>
      <c r="B304" s="120" t="s">
        <v>390</v>
      </c>
      <c r="C304" s="101">
        <v>3150</v>
      </c>
      <c r="D304" s="22">
        <f>D295+D299+D303</f>
        <v>0</v>
      </c>
      <c r="E304" s="102"/>
      <c r="F304" s="102"/>
      <c r="G304" s="102"/>
      <c r="H304" s="102"/>
      <c r="I304" s="102"/>
      <c r="J304" s="102"/>
      <c r="K304" s="102"/>
      <c r="L304" s="102"/>
      <c r="M304" s="102"/>
      <c r="N304" s="102"/>
      <c r="O304" s="102"/>
    </row>
    <row r="305" spans="1:15" x14ac:dyDescent="0.25">
      <c r="A305" s="119" t="s">
        <v>1188</v>
      </c>
      <c r="B305" s="120" t="s">
        <v>1189</v>
      </c>
      <c r="C305" s="101"/>
      <c r="D305" s="22"/>
      <c r="E305" s="102"/>
      <c r="F305" s="102"/>
      <c r="G305" s="102"/>
      <c r="H305" s="102"/>
      <c r="I305" s="102"/>
      <c r="J305" s="102"/>
      <c r="K305" s="102"/>
      <c r="L305" s="102"/>
      <c r="M305" s="102"/>
      <c r="N305" s="102"/>
      <c r="O305" s="102"/>
    </row>
    <row r="306" spans="1:15" x14ac:dyDescent="0.25">
      <c r="A306" s="119"/>
      <c r="B306" s="120" t="s">
        <v>382</v>
      </c>
      <c r="C306" s="101" t="s">
        <v>1190</v>
      </c>
      <c r="D306" s="22"/>
      <c r="E306" s="102"/>
      <c r="F306" s="102"/>
      <c r="G306" s="102"/>
      <c r="H306" s="102"/>
      <c r="I306" s="102"/>
      <c r="J306" s="102"/>
      <c r="K306" s="102"/>
      <c r="L306" s="102"/>
      <c r="M306" s="102"/>
      <c r="N306" s="102"/>
      <c r="O306" s="102"/>
    </row>
    <row r="307" spans="1:15" x14ac:dyDescent="0.25">
      <c r="A307" s="119"/>
      <c r="B307" s="120" t="s">
        <v>1191</v>
      </c>
      <c r="C307" s="101"/>
      <c r="D307" s="22"/>
      <c r="E307" s="102"/>
      <c r="F307" s="102"/>
      <c r="G307" s="102"/>
      <c r="H307" s="102"/>
      <c r="I307" s="102"/>
      <c r="J307" s="102"/>
      <c r="K307" s="102"/>
      <c r="L307" s="102"/>
      <c r="M307" s="102"/>
      <c r="N307" s="102"/>
      <c r="O307" s="102"/>
    </row>
    <row r="308" spans="1:15" x14ac:dyDescent="0.25">
      <c r="A308" s="119"/>
      <c r="B308" s="120" t="s">
        <v>383</v>
      </c>
      <c r="C308" s="101" t="s">
        <v>1192</v>
      </c>
      <c r="D308" s="22"/>
      <c r="E308" s="102"/>
      <c r="F308" s="102"/>
      <c r="G308" s="102"/>
      <c r="H308" s="102"/>
      <c r="I308" s="102"/>
      <c r="J308" s="102"/>
      <c r="K308" s="102"/>
      <c r="L308" s="102"/>
      <c r="M308" s="102"/>
      <c r="N308" s="102"/>
      <c r="O308" s="102"/>
    </row>
    <row r="309" spans="1:15" x14ac:dyDescent="0.25">
      <c r="A309" s="119"/>
      <c r="B309" s="120" t="s">
        <v>384</v>
      </c>
      <c r="C309" s="101" t="s">
        <v>1193</v>
      </c>
      <c r="D309" s="22"/>
      <c r="E309" s="102"/>
      <c r="F309" s="102"/>
      <c r="G309" s="102"/>
      <c r="H309" s="102"/>
      <c r="I309" s="102"/>
      <c r="J309" s="102"/>
      <c r="K309" s="102"/>
      <c r="L309" s="102"/>
      <c r="M309" s="102"/>
      <c r="N309" s="102"/>
      <c r="O309" s="102"/>
    </row>
    <row r="310" spans="1:15" x14ac:dyDescent="0.25">
      <c r="A310" s="119"/>
      <c r="B310" s="120" t="s">
        <v>1194</v>
      </c>
      <c r="C310" s="101" t="s">
        <v>1195</v>
      </c>
      <c r="D310" s="22">
        <f>D308+D309</f>
        <v>0</v>
      </c>
      <c r="E310" s="102"/>
      <c r="F310" s="102"/>
      <c r="G310" s="102"/>
      <c r="H310" s="102"/>
      <c r="I310" s="102"/>
      <c r="J310" s="102"/>
      <c r="K310" s="102"/>
      <c r="L310" s="102"/>
      <c r="M310" s="102"/>
      <c r="N310" s="102"/>
      <c r="O310" s="102"/>
    </row>
    <row r="311" spans="1:15" x14ac:dyDescent="0.25">
      <c r="A311" s="119"/>
      <c r="B311" s="120" t="s">
        <v>386</v>
      </c>
      <c r="C311" s="101"/>
      <c r="D311" s="22"/>
      <c r="E311" s="102"/>
      <c r="F311" s="102"/>
      <c r="G311" s="102"/>
      <c r="H311" s="102"/>
      <c r="I311" s="102"/>
      <c r="J311" s="102"/>
      <c r="K311" s="102"/>
      <c r="L311" s="102"/>
      <c r="M311" s="102"/>
      <c r="N311" s="102"/>
      <c r="O311" s="102"/>
    </row>
    <row r="312" spans="1:15" x14ac:dyDescent="0.25">
      <c r="A312" s="119"/>
      <c r="B312" s="120" t="s">
        <v>387</v>
      </c>
      <c r="C312" s="101" t="s">
        <v>1196</v>
      </c>
      <c r="D312" s="22"/>
      <c r="E312" s="102"/>
      <c r="F312" s="102"/>
      <c r="G312" s="102"/>
      <c r="H312" s="102"/>
      <c r="I312" s="102"/>
      <c r="J312" s="102"/>
      <c r="K312" s="102"/>
      <c r="L312" s="102"/>
      <c r="M312" s="102"/>
      <c r="N312" s="102"/>
      <c r="O312" s="102"/>
    </row>
    <row r="313" spans="1:15" x14ac:dyDescent="0.25">
      <c r="A313" s="119"/>
      <c r="B313" s="120" t="s">
        <v>388</v>
      </c>
      <c r="C313" s="101" t="s">
        <v>1197</v>
      </c>
      <c r="D313" s="22"/>
      <c r="E313" s="102"/>
      <c r="F313" s="102"/>
      <c r="G313" s="102"/>
      <c r="H313" s="102"/>
      <c r="I313" s="102"/>
      <c r="J313" s="102"/>
      <c r="K313" s="102"/>
      <c r="L313" s="102"/>
      <c r="M313" s="102"/>
      <c r="N313" s="102"/>
      <c r="O313" s="102"/>
    </row>
    <row r="314" spans="1:15" x14ac:dyDescent="0.25">
      <c r="A314" s="119"/>
      <c r="B314" s="120" t="s">
        <v>1198</v>
      </c>
      <c r="C314" s="101" t="s">
        <v>1199</v>
      </c>
      <c r="D314" s="22">
        <f>D312+D313</f>
        <v>0</v>
      </c>
      <c r="E314" s="102"/>
      <c r="F314" s="102"/>
      <c r="G314" s="102"/>
      <c r="H314" s="102"/>
      <c r="I314" s="102"/>
      <c r="J314" s="102"/>
      <c r="K314" s="102"/>
      <c r="L314" s="102"/>
      <c r="M314" s="102"/>
      <c r="N314" s="102"/>
      <c r="O314" s="102"/>
    </row>
    <row r="315" spans="1:15" x14ac:dyDescent="0.25">
      <c r="A315" s="119"/>
      <c r="B315" s="120" t="s">
        <v>1200</v>
      </c>
      <c r="C315" s="101" t="s">
        <v>1201</v>
      </c>
      <c r="D315" s="22">
        <f>D306+D310+D314</f>
        <v>0</v>
      </c>
      <c r="E315" s="102"/>
      <c r="F315" s="102"/>
      <c r="G315" s="102"/>
      <c r="H315" s="102"/>
      <c r="I315" s="102"/>
      <c r="J315" s="102"/>
      <c r="K315" s="102"/>
      <c r="L315" s="102"/>
      <c r="M315" s="102"/>
      <c r="N315" s="102"/>
      <c r="O315" s="102"/>
    </row>
    <row r="316" spans="1:15" x14ac:dyDescent="0.25">
      <c r="A316" s="119" t="s">
        <v>1071</v>
      </c>
      <c r="B316" s="120" t="s">
        <v>1072</v>
      </c>
      <c r="C316" s="101" t="s">
        <v>1073</v>
      </c>
      <c r="D316" s="22"/>
      <c r="E316" s="102"/>
      <c r="F316" s="102"/>
      <c r="G316" s="102"/>
      <c r="H316" s="102"/>
      <c r="I316" s="102"/>
      <c r="J316" s="102"/>
      <c r="K316" s="102"/>
      <c r="L316" s="102"/>
      <c r="M316" s="102"/>
      <c r="N316" s="102"/>
      <c r="O316" s="102"/>
    </row>
    <row r="317" spans="1:15" x14ac:dyDescent="0.25">
      <c r="A317" s="119" t="s">
        <v>1074</v>
      </c>
      <c r="B317" s="120" t="s">
        <v>1075</v>
      </c>
      <c r="C317" s="101" t="s">
        <v>1076</v>
      </c>
      <c r="D317" s="22"/>
      <c r="E317" s="102"/>
      <c r="F317" s="102"/>
      <c r="G317" s="102"/>
      <c r="H317" s="102"/>
      <c r="I317" s="102"/>
      <c r="J317" s="102"/>
      <c r="K317" s="102"/>
      <c r="L317" s="102"/>
      <c r="M317" s="102"/>
      <c r="N317" s="102"/>
      <c r="O317" s="102"/>
    </row>
    <row r="318" spans="1:15" x14ac:dyDescent="0.25">
      <c r="A318" s="119" t="s">
        <v>1202</v>
      </c>
      <c r="B318" s="120" t="s">
        <v>1203</v>
      </c>
      <c r="C318" s="101" t="s">
        <v>1204</v>
      </c>
      <c r="D318" s="22"/>
      <c r="E318" s="102"/>
      <c r="F318" s="102"/>
      <c r="G318" s="102"/>
      <c r="H318" s="102"/>
      <c r="I318" s="102"/>
      <c r="J318" s="102"/>
      <c r="K318" s="102"/>
      <c r="L318" s="102"/>
      <c r="M318" s="102"/>
      <c r="N318" s="102"/>
      <c r="O318" s="102"/>
    </row>
    <row r="319" spans="1:15" x14ac:dyDescent="0.25">
      <c r="A319" s="119" t="s">
        <v>1077</v>
      </c>
      <c r="B319" s="120" t="s">
        <v>1474</v>
      </c>
      <c r="C319" s="101">
        <v>3160</v>
      </c>
      <c r="D319" s="22">
        <f>+D316+D317+D318</f>
        <v>0</v>
      </c>
      <c r="E319" s="102"/>
      <c r="F319" s="102"/>
      <c r="G319" s="102"/>
      <c r="H319" s="102"/>
      <c r="I319" s="102"/>
      <c r="J319" s="102"/>
      <c r="K319" s="102"/>
      <c r="L319" s="102"/>
      <c r="M319" s="102"/>
      <c r="N319" s="102"/>
      <c r="O319" s="102"/>
    </row>
    <row r="320" spans="1:15" x14ac:dyDescent="0.25">
      <c r="A320" s="119" t="s">
        <v>861</v>
      </c>
      <c r="B320" s="120" t="s">
        <v>1078</v>
      </c>
      <c r="C320" s="101" t="s">
        <v>1079</v>
      </c>
      <c r="D320" s="22"/>
      <c r="E320" s="102"/>
      <c r="F320" s="102"/>
      <c r="G320" s="102"/>
      <c r="H320" s="102"/>
      <c r="I320" s="102"/>
      <c r="J320" s="102"/>
      <c r="K320" s="102"/>
      <c r="L320" s="102"/>
      <c r="M320" s="102"/>
      <c r="N320" s="102"/>
      <c r="O320" s="102"/>
    </row>
    <row r="321" spans="1:15" x14ac:dyDescent="0.25">
      <c r="A321" s="119" t="s">
        <v>862</v>
      </c>
      <c r="B321" s="120" t="s">
        <v>1080</v>
      </c>
      <c r="C321" s="101" t="s">
        <v>1081</v>
      </c>
      <c r="D321" s="22"/>
      <c r="E321" s="102"/>
      <c r="F321" s="102"/>
      <c r="G321" s="102"/>
      <c r="H321" s="102"/>
      <c r="I321" s="102"/>
      <c r="J321" s="102"/>
      <c r="K321" s="102"/>
      <c r="L321" s="102"/>
      <c r="M321" s="102"/>
      <c r="N321" s="102"/>
      <c r="O321" s="102"/>
    </row>
    <row r="322" spans="1:15" x14ac:dyDescent="0.25">
      <c r="A322" s="119"/>
      <c r="B322" s="120" t="s">
        <v>1205</v>
      </c>
      <c r="C322" s="101" t="s">
        <v>1206</v>
      </c>
      <c r="D322" s="22"/>
      <c r="E322" s="102"/>
      <c r="F322" s="102"/>
      <c r="G322" s="102"/>
      <c r="H322" s="102"/>
      <c r="I322" s="102"/>
      <c r="J322" s="102"/>
      <c r="K322" s="102"/>
      <c r="L322" s="102"/>
      <c r="M322" s="102"/>
      <c r="N322" s="102"/>
      <c r="O322" s="102"/>
    </row>
    <row r="323" spans="1:15" x14ac:dyDescent="0.25">
      <c r="A323" s="119" t="s">
        <v>1082</v>
      </c>
      <c r="B323" s="120" t="s">
        <v>1475</v>
      </c>
      <c r="C323" s="101">
        <v>3159</v>
      </c>
      <c r="D323" s="22">
        <f>+D320+D321+D322</f>
        <v>0</v>
      </c>
      <c r="E323" s="102"/>
      <c r="F323" s="102"/>
      <c r="G323" s="102"/>
      <c r="H323" s="102"/>
      <c r="I323" s="102"/>
      <c r="J323" s="102"/>
      <c r="K323" s="102"/>
      <c r="L323" s="102"/>
      <c r="M323" s="102"/>
      <c r="N323" s="102"/>
      <c r="O323" s="102"/>
    </row>
    <row r="324" spans="1:15" x14ac:dyDescent="0.25">
      <c r="A324" s="119" t="s">
        <v>1083</v>
      </c>
      <c r="B324" s="120" t="s">
        <v>1084</v>
      </c>
      <c r="C324" s="101" t="s">
        <v>1085</v>
      </c>
      <c r="D324" s="22"/>
      <c r="E324" s="102"/>
      <c r="F324" s="102"/>
      <c r="G324" s="102"/>
      <c r="H324" s="102"/>
      <c r="I324" s="102"/>
      <c r="J324" s="102"/>
      <c r="K324" s="102"/>
      <c r="L324" s="102"/>
      <c r="M324" s="102"/>
      <c r="N324" s="102"/>
      <c r="O324" s="102"/>
    </row>
    <row r="325" spans="1:15" x14ac:dyDescent="0.25">
      <c r="A325" s="119" t="s">
        <v>1086</v>
      </c>
      <c r="B325" s="120" t="s">
        <v>1087</v>
      </c>
      <c r="C325" s="101" t="s">
        <v>1088</v>
      </c>
      <c r="D325" s="22"/>
      <c r="E325" s="102"/>
      <c r="F325" s="102"/>
      <c r="G325" s="102"/>
      <c r="H325" s="102"/>
      <c r="I325" s="102"/>
      <c r="J325" s="102"/>
      <c r="K325" s="102"/>
      <c r="L325" s="102"/>
      <c r="M325" s="102"/>
      <c r="N325" s="102"/>
      <c r="O325" s="102"/>
    </row>
    <row r="326" spans="1:15" x14ac:dyDescent="0.25">
      <c r="A326" s="119" t="s">
        <v>1207</v>
      </c>
      <c r="B326" s="120" t="s">
        <v>1208</v>
      </c>
      <c r="C326" s="101" t="s">
        <v>1209</v>
      </c>
      <c r="D326" s="22"/>
      <c r="E326" s="102"/>
      <c r="F326" s="102"/>
      <c r="G326" s="102"/>
      <c r="H326" s="102"/>
      <c r="I326" s="102"/>
      <c r="J326" s="102"/>
      <c r="K326" s="102"/>
      <c r="L326" s="102"/>
      <c r="M326" s="102"/>
      <c r="N326" s="102"/>
      <c r="O326" s="102"/>
    </row>
    <row r="327" spans="1:15" ht="28.5" x14ac:dyDescent="0.25">
      <c r="A327" s="119" t="s">
        <v>1089</v>
      </c>
      <c r="B327" s="120" t="s">
        <v>1476</v>
      </c>
      <c r="C327" s="101">
        <v>3172</v>
      </c>
      <c r="D327" s="22">
        <f>+D324+D325+D326</f>
        <v>0</v>
      </c>
      <c r="E327" s="102"/>
      <c r="F327" s="102"/>
      <c r="G327" s="102"/>
      <c r="H327" s="102"/>
      <c r="I327" s="102"/>
      <c r="J327" s="102"/>
      <c r="K327" s="102"/>
      <c r="L327" s="102"/>
      <c r="M327" s="102"/>
      <c r="N327" s="102"/>
      <c r="O327" s="102"/>
    </row>
    <row r="328" spans="1:15" x14ac:dyDescent="0.25">
      <c r="A328" s="119">
        <v>1.7</v>
      </c>
      <c r="B328" s="120" t="s">
        <v>1367</v>
      </c>
      <c r="C328" s="101"/>
      <c r="D328" s="22"/>
      <c r="E328" s="102"/>
      <c r="F328" s="102"/>
      <c r="G328" s="102"/>
      <c r="H328" s="102"/>
      <c r="I328" s="102"/>
      <c r="J328" s="102"/>
      <c r="K328" s="102"/>
      <c r="L328" s="102"/>
      <c r="M328" s="102"/>
      <c r="N328" s="102"/>
      <c r="O328" s="102"/>
    </row>
    <row r="329" spans="1:15" x14ac:dyDescent="0.25">
      <c r="A329" s="119"/>
      <c r="B329" s="120" t="s">
        <v>391</v>
      </c>
      <c r="C329" s="101">
        <v>3261</v>
      </c>
      <c r="D329" s="22"/>
      <c r="E329" s="102"/>
      <c r="F329" s="102"/>
      <c r="G329" s="102"/>
      <c r="H329" s="102"/>
      <c r="I329" s="102"/>
      <c r="J329" s="102"/>
      <c r="K329" s="102"/>
      <c r="L329" s="102"/>
      <c r="M329" s="102"/>
      <c r="N329" s="102"/>
      <c r="O329" s="102"/>
    </row>
    <row r="330" spans="1:15" x14ac:dyDescent="0.25">
      <c r="A330" s="119"/>
      <c r="B330" s="120" t="s">
        <v>392</v>
      </c>
      <c r="C330" s="101">
        <v>3262</v>
      </c>
      <c r="D330" s="22"/>
      <c r="E330" s="102"/>
      <c r="F330" s="102"/>
      <c r="G330" s="102"/>
      <c r="H330" s="102"/>
      <c r="I330" s="102"/>
      <c r="J330" s="102"/>
      <c r="K330" s="102"/>
      <c r="L330" s="102"/>
      <c r="M330" s="102"/>
      <c r="N330" s="102"/>
      <c r="O330" s="102"/>
    </row>
    <row r="331" spans="1:15" x14ac:dyDescent="0.25">
      <c r="A331" s="119"/>
      <c r="B331" s="120" t="s">
        <v>393</v>
      </c>
      <c r="C331" s="101">
        <v>3264</v>
      </c>
      <c r="D331" s="34"/>
      <c r="E331" s="102"/>
      <c r="F331" s="102"/>
      <c r="G331" s="102"/>
      <c r="H331" s="102"/>
      <c r="I331" s="102"/>
      <c r="J331" s="102"/>
      <c r="K331" s="102"/>
      <c r="L331" s="102"/>
      <c r="M331" s="102"/>
      <c r="N331" s="102"/>
      <c r="O331" s="102"/>
    </row>
    <row r="332" spans="1:15" x14ac:dyDescent="0.25">
      <c r="A332" s="119"/>
      <c r="B332" s="120" t="s">
        <v>394</v>
      </c>
      <c r="C332" s="101">
        <v>3263</v>
      </c>
      <c r="D332" s="22"/>
      <c r="E332" s="102"/>
      <c r="F332" s="102"/>
      <c r="G332" s="102"/>
      <c r="H332" s="102"/>
      <c r="I332" s="102"/>
      <c r="J332" s="102"/>
      <c r="K332" s="102"/>
      <c r="L332" s="102"/>
      <c r="M332" s="102"/>
      <c r="N332" s="102"/>
      <c r="O332" s="102"/>
    </row>
    <row r="333" spans="1:15" x14ac:dyDescent="0.25">
      <c r="A333" s="119"/>
      <c r="B333" s="120" t="s">
        <v>395</v>
      </c>
      <c r="C333" s="101">
        <v>3265</v>
      </c>
      <c r="D333" s="22">
        <f>SUM(D329:D332)</f>
        <v>0</v>
      </c>
      <c r="E333" s="102"/>
      <c r="F333" s="102"/>
      <c r="G333" s="102"/>
      <c r="H333" s="102"/>
      <c r="I333" s="102"/>
      <c r="J333" s="102"/>
      <c r="K333" s="102"/>
      <c r="L333" s="102"/>
      <c r="M333" s="102"/>
      <c r="N333" s="102"/>
      <c r="O333" s="102"/>
    </row>
    <row r="334" spans="1:15" x14ac:dyDescent="0.25">
      <c r="A334" s="119">
        <v>1.8</v>
      </c>
      <c r="B334" s="120" t="s">
        <v>1368</v>
      </c>
      <c r="C334" s="101"/>
      <c r="D334" s="22"/>
      <c r="E334" s="102"/>
      <c r="F334" s="102"/>
      <c r="G334" s="102"/>
      <c r="H334" s="102"/>
      <c r="I334" s="102"/>
      <c r="J334" s="102"/>
      <c r="K334" s="102"/>
      <c r="L334" s="102"/>
      <c r="M334" s="102"/>
      <c r="N334" s="102"/>
      <c r="O334" s="102"/>
    </row>
    <row r="335" spans="1:15" x14ac:dyDescent="0.25">
      <c r="A335" s="119"/>
      <c r="B335" s="120" t="s">
        <v>396</v>
      </c>
      <c r="C335" s="101">
        <v>3241</v>
      </c>
      <c r="D335" s="22"/>
      <c r="E335" s="102"/>
      <c r="F335" s="102"/>
      <c r="G335" s="102"/>
      <c r="H335" s="102"/>
      <c r="I335" s="102"/>
      <c r="J335" s="102"/>
      <c r="K335" s="102"/>
      <c r="L335" s="102"/>
      <c r="M335" s="102"/>
      <c r="N335" s="102"/>
      <c r="O335" s="102"/>
    </row>
    <row r="336" spans="1:15" x14ac:dyDescent="0.25">
      <c r="A336" s="119"/>
      <c r="B336" s="120" t="s">
        <v>397</v>
      </c>
      <c r="C336" s="101">
        <v>3242</v>
      </c>
      <c r="D336" s="22"/>
      <c r="E336" s="102"/>
      <c r="F336" s="102"/>
      <c r="G336" s="102"/>
      <c r="H336" s="102"/>
      <c r="I336" s="102"/>
      <c r="J336" s="102"/>
      <c r="K336" s="102"/>
      <c r="L336" s="102"/>
      <c r="M336" s="102"/>
      <c r="N336" s="102"/>
      <c r="O336" s="102"/>
    </row>
    <row r="337" spans="1:15" x14ac:dyDescent="0.25">
      <c r="A337" s="119"/>
      <c r="B337" s="120" t="s">
        <v>398</v>
      </c>
      <c r="C337" s="101">
        <v>3244</v>
      </c>
      <c r="D337" s="22"/>
      <c r="E337" s="102"/>
      <c r="F337" s="102"/>
      <c r="G337" s="102"/>
      <c r="H337" s="102"/>
      <c r="I337" s="102"/>
      <c r="J337" s="102"/>
      <c r="K337" s="102"/>
      <c r="L337" s="102"/>
      <c r="M337" s="102"/>
      <c r="N337" s="102"/>
      <c r="O337" s="102"/>
    </row>
    <row r="338" spans="1:15" x14ac:dyDescent="0.25">
      <c r="A338" s="119"/>
      <c r="B338" s="120" t="s">
        <v>399</v>
      </c>
      <c r="C338" s="101">
        <v>3243</v>
      </c>
      <c r="D338" s="34"/>
      <c r="E338" s="102"/>
      <c r="F338" s="102"/>
      <c r="G338" s="102"/>
      <c r="H338" s="102"/>
      <c r="I338" s="102"/>
      <c r="J338" s="102"/>
      <c r="K338" s="102"/>
      <c r="L338" s="102"/>
      <c r="M338" s="102"/>
      <c r="N338" s="102"/>
      <c r="O338" s="102"/>
    </row>
    <row r="339" spans="1:15" x14ac:dyDescent="0.25">
      <c r="A339" s="119"/>
      <c r="B339" s="120" t="s">
        <v>400</v>
      </c>
      <c r="C339" s="101">
        <v>3250</v>
      </c>
      <c r="D339" s="34">
        <f>SUM(D335:D338)</f>
        <v>0</v>
      </c>
      <c r="E339" s="102"/>
      <c r="F339" s="102"/>
      <c r="G339" s="102"/>
      <c r="H339" s="102"/>
      <c r="I339" s="102"/>
      <c r="J339" s="102"/>
      <c r="K339" s="102"/>
      <c r="L339" s="102"/>
      <c r="M339" s="102"/>
      <c r="N339" s="102"/>
      <c r="O339" s="102"/>
    </row>
    <row r="340" spans="1:15" x14ac:dyDescent="0.25">
      <c r="A340" s="119">
        <v>1.9</v>
      </c>
      <c r="B340" s="120" t="s">
        <v>401</v>
      </c>
      <c r="C340" s="101"/>
      <c r="D340" s="22"/>
      <c r="E340" s="102"/>
      <c r="F340" s="102"/>
      <c r="G340" s="102"/>
      <c r="H340" s="102"/>
      <c r="I340" s="102"/>
      <c r="J340" s="102"/>
      <c r="K340" s="102"/>
      <c r="L340" s="102"/>
      <c r="M340" s="102"/>
      <c r="N340" s="102"/>
      <c r="O340" s="102"/>
    </row>
    <row r="341" spans="1:15" x14ac:dyDescent="0.25">
      <c r="A341" s="119"/>
      <c r="B341" s="120" t="s">
        <v>1369</v>
      </c>
      <c r="C341" s="101"/>
      <c r="D341" s="22"/>
      <c r="E341" s="102"/>
      <c r="F341" s="102"/>
      <c r="G341" s="102"/>
      <c r="H341" s="102"/>
      <c r="I341" s="102"/>
      <c r="J341" s="102"/>
      <c r="K341" s="102"/>
      <c r="L341" s="102"/>
      <c r="M341" s="102"/>
      <c r="N341" s="102"/>
      <c r="O341" s="102"/>
    </row>
    <row r="342" spans="1:15" x14ac:dyDescent="0.25">
      <c r="A342" s="170"/>
      <c r="B342" s="121" t="s">
        <v>402</v>
      </c>
      <c r="C342" s="122">
        <v>3251</v>
      </c>
      <c r="D342" s="39"/>
      <c r="E342" s="102"/>
      <c r="F342" s="102"/>
      <c r="G342" s="102"/>
      <c r="H342" s="102"/>
      <c r="I342" s="102"/>
      <c r="J342" s="102"/>
      <c r="K342" s="102"/>
      <c r="L342" s="102"/>
      <c r="M342" s="102"/>
      <c r="N342" s="102"/>
      <c r="O342" s="102"/>
    </row>
    <row r="343" spans="1:15" x14ac:dyDescent="0.25">
      <c r="A343" s="170"/>
      <c r="B343" s="121" t="s">
        <v>403</v>
      </c>
      <c r="C343" s="122">
        <v>3252</v>
      </c>
      <c r="D343" s="39"/>
      <c r="E343" s="102"/>
      <c r="F343" s="102"/>
      <c r="G343" s="102"/>
      <c r="H343" s="102"/>
      <c r="I343" s="102"/>
      <c r="J343" s="102"/>
      <c r="K343" s="102"/>
      <c r="L343" s="102"/>
      <c r="M343" s="102"/>
      <c r="N343" s="102"/>
      <c r="O343" s="102"/>
    </row>
    <row r="344" spans="1:15" x14ac:dyDescent="0.25">
      <c r="A344" s="170"/>
      <c r="B344" s="121" t="s">
        <v>404</v>
      </c>
      <c r="C344" s="122">
        <v>3253</v>
      </c>
      <c r="D344" s="39"/>
      <c r="E344" s="102"/>
      <c r="F344" s="102"/>
      <c r="G344" s="102"/>
      <c r="H344" s="102"/>
      <c r="I344" s="102"/>
      <c r="J344" s="102"/>
      <c r="K344" s="102"/>
      <c r="L344" s="102"/>
      <c r="M344" s="102"/>
      <c r="N344" s="102"/>
      <c r="O344" s="102"/>
    </row>
    <row r="345" spans="1:15" x14ac:dyDescent="0.25">
      <c r="A345" s="170"/>
      <c r="B345" s="120" t="s">
        <v>405</v>
      </c>
      <c r="C345" s="101">
        <v>3260</v>
      </c>
      <c r="D345" s="39">
        <f>SUM(D342:D344)</f>
        <v>0</v>
      </c>
      <c r="E345" s="102"/>
      <c r="F345" s="102"/>
      <c r="G345" s="102"/>
      <c r="H345" s="102"/>
      <c r="I345" s="102"/>
      <c r="J345" s="102"/>
      <c r="K345" s="102"/>
      <c r="L345" s="102"/>
      <c r="M345" s="102"/>
      <c r="N345" s="102"/>
      <c r="O345" s="102"/>
    </row>
    <row r="346" spans="1:15" x14ac:dyDescent="0.25">
      <c r="A346" s="119" t="s">
        <v>1210</v>
      </c>
      <c r="B346" s="120" t="s">
        <v>1211</v>
      </c>
      <c r="C346" s="101"/>
      <c r="D346" s="22"/>
      <c r="E346" s="102"/>
      <c r="F346" s="102"/>
      <c r="G346" s="102"/>
      <c r="H346" s="102"/>
      <c r="I346" s="102"/>
      <c r="J346" s="102"/>
      <c r="K346" s="102"/>
      <c r="L346" s="102"/>
      <c r="M346" s="102"/>
      <c r="N346" s="102"/>
      <c r="O346" s="102"/>
    </row>
    <row r="347" spans="1:15" x14ac:dyDescent="0.25">
      <c r="A347" s="119"/>
      <c r="B347" s="120" t="s">
        <v>1369</v>
      </c>
      <c r="C347" s="101"/>
      <c r="D347" s="22"/>
      <c r="E347" s="102"/>
      <c r="F347" s="102"/>
      <c r="G347" s="102"/>
      <c r="H347" s="102"/>
      <c r="I347" s="102"/>
      <c r="J347" s="102"/>
      <c r="K347" s="102"/>
      <c r="L347" s="102"/>
      <c r="M347" s="102"/>
      <c r="N347" s="102"/>
      <c r="O347" s="102"/>
    </row>
    <row r="348" spans="1:15" x14ac:dyDescent="0.25">
      <c r="A348" s="170"/>
      <c r="B348" s="121" t="s">
        <v>1212</v>
      </c>
      <c r="C348" s="122" t="s">
        <v>1213</v>
      </c>
      <c r="D348" s="39"/>
      <c r="E348" s="102"/>
      <c r="F348" s="102"/>
      <c r="G348" s="102"/>
      <c r="H348" s="102"/>
      <c r="I348" s="102"/>
      <c r="J348" s="102"/>
      <c r="K348" s="102"/>
      <c r="L348" s="102"/>
      <c r="M348" s="102"/>
      <c r="N348" s="102"/>
      <c r="O348" s="102"/>
    </row>
    <row r="349" spans="1:15" x14ac:dyDescent="0.25">
      <c r="A349" s="170"/>
      <c r="B349" s="121" t="s">
        <v>1214</v>
      </c>
      <c r="C349" s="122" t="s">
        <v>1215</v>
      </c>
      <c r="D349" s="39"/>
      <c r="E349" s="102"/>
      <c r="F349" s="102"/>
      <c r="G349" s="102"/>
      <c r="H349" s="102"/>
      <c r="I349" s="102"/>
      <c r="J349" s="102"/>
      <c r="K349" s="102"/>
      <c r="L349" s="102"/>
      <c r="M349" s="102"/>
      <c r="N349" s="102"/>
      <c r="O349" s="102"/>
    </row>
    <row r="350" spans="1:15" x14ac:dyDescent="0.25">
      <c r="A350" s="170"/>
      <c r="B350" s="121" t="s">
        <v>1216</v>
      </c>
      <c r="C350" s="122" t="s">
        <v>1217</v>
      </c>
      <c r="D350" s="39"/>
      <c r="E350" s="102"/>
      <c r="F350" s="102"/>
      <c r="G350" s="102"/>
      <c r="H350" s="102"/>
      <c r="I350" s="102"/>
      <c r="J350" s="102"/>
      <c r="K350" s="102"/>
      <c r="L350" s="102"/>
      <c r="M350" s="102"/>
      <c r="N350" s="102"/>
      <c r="O350" s="102"/>
    </row>
    <row r="351" spans="1:15" x14ac:dyDescent="0.25">
      <c r="A351" s="170"/>
      <c r="B351" s="120" t="s">
        <v>1218</v>
      </c>
      <c r="C351" s="101" t="s">
        <v>1219</v>
      </c>
      <c r="D351" s="39">
        <f>SUM(D348:D350)</f>
        <v>0</v>
      </c>
      <c r="E351" s="102"/>
      <c r="F351" s="102"/>
      <c r="G351" s="102"/>
      <c r="H351" s="102"/>
      <c r="I351" s="102"/>
      <c r="J351" s="102"/>
      <c r="K351" s="102"/>
      <c r="L351" s="102"/>
      <c r="M351" s="102"/>
      <c r="N351" s="102"/>
      <c r="O351" s="102"/>
    </row>
    <row r="352" spans="1:15" x14ac:dyDescent="0.25">
      <c r="A352" s="174" t="s">
        <v>619</v>
      </c>
      <c r="B352" s="120" t="s">
        <v>406</v>
      </c>
      <c r="C352" s="101"/>
      <c r="D352" s="39"/>
      <c r="E352" s="102"/>
      <c r="F352" s="102"/>
      <c r="G352" s="102"/>
      <c r="H352" s="102"/>
      <c r="I352" s="102"/>
      <c r="J352" s="102"/>
      <c r="K352" s="102"/>
      <c r="L352" s="102"/>
      <c r="M352" s="102"/>
      <c r="N352" s="102"/>
      <c r="O352" s="102"/>
    </row>
    <row r="353" spans="1:15" x14ac:dyDescent="0.25">
      <c r="A353" s="170"/>
      <c r="B353" s="121" t="s">
        <v>407</v>
      </c>
      <c r="C353" s="122">
        <v>3531</v>
      </c>
      <c r="D353" s="39"/>
      <c r="E353" s="102"/>
      <c r="F353" s="102"/>
      <c r="G353" s="102"/>
      <c r="H353" s="102"/>
      <c r="I353" s="102"/>
      <c r="J353" s="102"/>
      <c r="K353" s="102"/>
      <c r="L353" s="102"/>
      <c r="M353" s="102"/>
      <c r="N353" s="102"/>
      <c r="O353" s="102"/>
    </row>
    <row r="354" spans="1:15" x14ac:dyDescent="0.25">
      <c r="A354" s="170"/>
      <c r="B354" s="121" t="s">
        <v>408</v>
      </c>
      <c r="C354" s="122">
        <v>3532</v>
      </c>
      <c r="D354" s="39"/>
      <c r="E354" s="102"/>
      <c r="F354" s="102"/>
      <c r="G354" s="102"/>
      <c r="H354" s="102"/>
      <c r="I354" s="102"/>
      <c r="J354" s="102"/>
      <c r="K354" s="102"/>
      <c r="L354" s="102"/>
      <c r="M354" s="102"/>
      <c r="N354" s="102"/>
      <c r="O354" s="102"/>
    </row>
    <row r="355" spans="1:15" x14ac:dyDescent="0.25">
      <c r="A355" s="170"/>
      <c r="B355" s="121" t="s">
        <v>409</v>
      </c>
      <c r="C355" s="122">
        <v>3533</v>
      </c>
      <c r="D355" s="39"/>
      <c r="E355" s="102"/>
      <c r="F355" s="102"/>
      <c r="G355" s="102"/>
      <c r="H355" s="102"/>
      <c r="I355" s="102"/>
      <c r="J355" s="102"/>
      <c r="K355" s="102"/>
      <c r="L355" s="102"/>
      <c r="M355" s="102"/>
      <c r="N355" s="102"/>
      <c r="O355" s="102"/>
    </row>
    <row r="356" spans="1:15" x14ac:dyDescent="0.25">
      <c r="A356" s="170"/>
      <c r="B356" s="121" t="s">
        <v>410</v>
      </c>
      <c r="C356" s="122">
        <v>3534</v>
      </c>
      <c r="D356" s="39">
        <f>SUM(D353:D355)</f>
        <v>0</v>
      </c>
      <c r="E356" s="102"/>
      <c r="F356" s="102"/>
      <c r="G356" s="102"/>
      <c r="H356" s="102"/>
      <c r="I356" s="102"/>
      <c r="J356" s="102"/>
      <c r="K356" s="102"/>
      <c r="L356" s="102"/>
      <c r="M356" s="102"/>
      <c r="N356" s="102"/>
      <c r="O356" s="102"/>
    </row>
    <row r="357" spans="1:15" ht="28.5" x14ac:dyDescent="0.25">
      <c r="A357" s="119">
        <v>1.1100000000000001</v>
      </c>
      <c r="B357" s="120" t="s">
        <v>1220</v>
      </c>
      <c r="C357" s="101"/>
      <c r="D357" s="22"/>
      <c r="E357" s="102"/>
      <c r="F357" s="102"/>
      <c r="G357" s="102"/>
      <c r="H357" s="102"/>
      <c r="I357" s="102"/>
      <c r="J357" s="102"/>
      <c r="K357" s="102"/>
      <c r="L357" s="102"/>
      <c r="M357" s="102"/>
      <c r="N357" s="102"/>
      <c r="O357" s="102"/>
    </row>
    <row r="358" spans="1:15" x14ac:dyDescent="0.25">
      <c r="A358" s="119"/>
      <c r="B358" s="120" t="s">
        <v>1369</v>
      </c>
      <c r="C358" s="101"/>
      <c r="D358" s="22"/>
      <c r="E358" s="102"/>
      <c r="F358" s="102"/>
      <c r="G358" s="102"/>
      <c r="H358" s="102"/>
      <c r="I358" s="102"/>
      <c r="J358" s="102"/>
      <c r="K358" s="102"/>
      <c r="L358" s="102"/>
      <c r="M358" s="102"/>
      <c r="N358" s="102"/>
      <c r="O358" s="102"/>
    </row>
    <row r="359" spans="1:15" x14ac:dyDescent="0.25">
      <c r="A359" s="170"/>
      <c r="B359" s="121" t="s">
        <v>1221</v>
      </c>
      <c r="C359" s="122">
        <v>3267</v>
      </c>
      <c r="D359" s="39"/>
      <c r="E359" s="102"/>
      <c r="F359" s="102"/>
      <c r="G359" s="102"/>
      <c r="H359" s="102"/>
      <c r="I359" s="102"/>
      <c r="J359" s="102"/>
      <c r="K359" s="102"/>
      <c r="L359" s="102"/>
      <c r="M359" s="102"/>
      <c r="N359" s="102"/>
      <c r="O359" s="102"/>
    </row>
    <row r="360" spans="1:15" x14ac:dyDescent="0.25">
      <c r="A360" s="170"/>
      <c r="B360" s="121" t="s">
        <v>1222</v>
      </c>
      <c r="C360" s="122">
        <v>3268</v>
      </c>
      <c r="D360" s="39"/>
      <c r="E360" s="102"/>
      <c r="F360" s="102"/>
      <c r="G360" s="102"/>
      <c r="H360" s="102"/>
      <c r="I360" s="102"/>
      <c r="J360" s="102"/>
      <c r="K360" s="102"/>
      <c r="L360" s="102"/>
      <c r="M360" s="102"/>
      <c r="N360" s="102"/>
      <c r="O360" s="102"/>
    </row>
    <row r="361" spans="1:15" x14ac:dyDescent="0.25">
      <c r="A361" s="170"/>
      <c r="B361" s="121" t="s">
        <v>1223</v>
      </c>
      <c r="C361" s="122">
        <v>3269</v>
      </c>
      <c r="D361" s="39"/>
      <c r="E361" s="102"/>
      <c r="F361" s="102"/>
      <c r="G361" s="102"/>
      <c r="H361" s="102"/>
      <c r="I361" s="102"/>
      <c r="J361" s="102"/>
      <c r="K361" s="102"/>
      <c r="L361" s="102"/>
      <c r="M361" s="102"/>
      <c r="N361" s="102"/>
      <c r="O361" s="102"/>
    </row>
    <row r="362" spans="1:15" x14ac:dyDescent="0.25">
      <c r="A362" s="170"/>
      <c r="B362" s="120" t="s">
        <v>1224</v>
      </c>
      <c r="C362" s="101">
        <v>3270</v>
      </c>
      <c r="D362" s="39">
        <f>SUM(D359:D361)</f>
        <v>0</v>
      </c>
      <c r="E362" s="102"/>
      <c r="F362" s="102"/>
      <c r="G362" s="102"/>
      <c r="H362" s="102"/>
      <c r="I362" s="102"/>
      <c r="J362" s="102"/>
      <c r="K362" s="102"/>
      <c r="L362" s="102"/>
      <c r="M362" s="102"/>
      <c r="N362" s="102"/>
      <c r="O362" s="102"/>
    </row>
    <row r="363" spans="1:15" x14ac:dyDescent="0.25">
      <c r="A363" s="119">
        <v>1.1200000000000001</v>
      </c>
      <c r="B363" s="120" t="s">
        <v>1225</v>
      </c>
      <c r="C363" s="101"/>
      <c r="D363" s="22"/>
      <c r="E363" s="102"/>
      <c r="F363" s="102"/>
      <c r="G363" s="102"/>
      <c r="H363" s="102"/>
      <c r="I363" s="102"/>
      <c r="J363" s="102"/>
      <c r="K363" s="102"/>
      <c r="L363" s="102"/>
      <c r="M363" s="102"/>
      <c r="N363" s="102"/>
      <c r="O363" s="102"/>
    </row>
    <row r="364" spans="1:15" x14ac:dyDescent="0.25">
      <c r="A364" s="170"/>
      <c r="B364" s="121" t="s">
        <v>414</v>
      </c>
      <c r="C364" s="122">
        <v>3271</v>
      </c>
      <c r="D364" s="39"/>
      <c r="E364" s="102"/>
      <c r="F364" s="102"/>
      <c r="G364" s="102"/>
      <c r="H364" s="102"/>
      <c r="I364" s="102"/>
      <c r="J364" s="102"/>
      <c r="K364" s="102"/>
      <c r="L364" s="102"/>
      <c r="M364" s="102"/>
      <c r="N364" s="102"/>
      <c r="O364" s="102"/>
    </row>
    <row r="365" spans="1:15" x14ac:dyDescent="0.25">
      <c r="A365" s="170"/>
      <c r="B365" s="121" t="s">
        <v>415</v>
      </c>
      <c r="C365" s="122">
        <v>3272</v>
      </c>
      <c r="D365" s="39"/>
      <c r="E365" s="102"/>
      <c r="F365" s="102"/>
      <c r="G365" s="102"/>
      <c r="H365" s="102"/>
      <c r="I365" s="102"/>
      <c r="J365" s="102"/>
      <c r="K365" s="102"/>
      <c r="L365" s="102"/>
      <c r="M365" s="102"/>
      <c r="N365" s="102"/>
      <c r="O365" s="102"/>
    </row>
    <row r="366" spans="1:15" x14ac:dyDescent="0.25">
      <c r="A366" s="170"/>
      <c r="B366" s="121" t="s">
        <v>1226</v>
      </c>
      <c r="C366" s="122">
        <v>3273</v>
      </c>
      <c r="D366" s="39"/>
      <c r="E366" s="102"/>
      <c r="F366" s="102"/>
      <c r="G366" s="102"/>
      <c r="H366" s="102"/>
      <c r="I366" s="102"/>
      <c r="J366" s="102"/>
      <c r="K366" s="102"/>
      <c r="L366" s="102"/>
      <c r="M366" s="102"/>
      <c r="N366" s="102"/>
      <c r="O366" s="102"/>
    </row>
    <row r="367" spans="1:15" x14ac:dyDescent="0.25">
      <c r="A367" s="170"/>
      <c r="B367" s="120" t="s">
        <v>1227</v>
      </c>
      <c r="C367" s="101">
        <v>3274</v>
      </c>
      <c r="D367" s="39">
        <f>SUM(D364:D366)</f>
        <v>0</v>
      </c>
      <c r="E367" s="102"/>
      <c r="F367" s="102"/>
      <c r="G367" s="102"/>
      <c r="H367" s="102"/>
      <c r="I367" s="102"/>
      <c r="J367" s="102"/>
      <c r="K367" s="102"/>
      <c r="L367" s="102"/>
      <c r="M367" s="102"/>
      <c r="N367" s="102"/>
      <c r="O367" s="102"/>
    </row>
    <row r="368" spans="1:15" x14ac:dyDescent="0.25">
      <c r="A368" s="119">
        <v>1.1299999999999999</v>
      </c>
      <c r="B368" s="120" t="s">
        <v>411</v>
      </c>
      <c r="C368" s="101"/>
      <c r="D368" s="39"/>
      <c r="E368" s="102"/>
      <c r="F368" s="102"/>
      <c r="G368" s="102"/>
      <c r="H368" s="102"/>
      <c r="I368" s="102"/>
      <c r="J368" s="102"/>
      <c r="K368" s="102"/>
      <c r="L368" s="102"/>
      <c r="M368" s="102"/>
      <c r="N368" s="102"/>
      <c r="O368" s="102"/>
    </row>
    <row r="369" spans="1:15" x14ac:dyDescent="0.25">
      <c r="A369" s="170"/>
      <c r="B369" s="121" t="s">
        <v>1228</v>
      </c>
      <c r="C369" s="122">
        <v>3536</v>
      </c>
      <c r="D369" s="39"/>
      <c r="E369" s="102"/>
      <c r="F369" s="102"/>
      <c r="G369" s="102"/>
      <c r="H369" s="102"/>
      <c r="I369" s="102"/>
      <c r="J369" s="102"/>
      <c r="K369" s="102"/>
      <c r="L369" s="102"/>
      <c r="M369" s="102"/>
      <c r="N369" s="102"/>
      <c r="O369" s="102"/>
    </row>
    <row r="370" spans="1:15" x14ac:dyDescent="0.25">
      <c r="A370" s="170"/>
      <c r="B370" s="121" t="s">
        <v>1229</v>
      </c>
      <c r="C370" s="122">
        <v>3537</v>
      </c>
      <c r="D370" s="39"/>
      <c r="E370" s="102"/>
      <c r="F370" s="102"/>
      <c r="G370" s="102"/>
      <c r="H370" s="102"/>
      <c r="I370" s="102"/>
      <c r="J370" s="102"/>
      <c r="K370" s="102"/>
      <c r="L370" s="102"/>
      <c r="M370" s="102"/>
      <c r="N370" s="102"/>
      <c r="O370" s="102"/>
    </row>
    <row r="371" spans="1:15" x14ac:dyDescent="0.25">
      <c r="A371" s="170"/>
      <c r="B371" s="121" t="s">
        <v>1230</v>
      </c>
      <c r="C371" s="122">
        <v>3538</v>
      </c>
      <c r="D371" s="39"/>
      <c r="E371" s="102"/>
      <c r="F371" s="102"/>
      <c r="G371" s="102"/>
      <c r="H371" s="102"/>
      <c r="I371" s="102"/>
      <c r="J371" s="102"/>
      <c r="K371" s="102"/>
      <c r="L371" s="102"/>
      <c r="M371" s="102"/>
      <c r="N371" s="102"/>
      <c r="O371" s="102"/>
    </row>
    <row r="372" spans="1:15" x14ac:dyDescent="0.25">
      <c r="A372" s="170"/>
      <c r="B372" s="121" t="s">
        <v>1231</v>
      </c>
      <c r="C372" s="122">
        <v>3539</v>
      </c>
      <c r="D372" s="39"/>
      <c r="E372" s="102"/>
      <c r="F372" s="102"/>
      <c r="G372" s="102"/>
      <c r="H372" s="102"/>
      <c r="I372" s="102"/>
      <c r="J372" s="102"/>
      <c r="K372" s="102"/>
      <c r="L372" s="102"/>
      <c r="M372" s="102"/>
      <c r="N372" s="102"/>
      <c r="O372" s="102"/>
    </row>
    <row r="373" spans="1:15" x14ac:dyDescent="0.25">
      <c r="A373" s="170"/>
      <c r="B373" s="121" t="s">
        <v>412</v>
      </c>
      <c r="C373" s="122">
        <v>3540</v>
      </c>
      <c r="D373" s="39">
        <f>SUM(D369:D372)</f>
        <v>0</v>
      </c>
      <c r="E373" s="102"/>
      <c r="F373" s="102"/>
      <c r="G373" s="102"/>
      <c r="H373" s="102"/>
      <c r="I373" s="102"/>
      <c r="J373" s="102"/>
      <c r="K373" s="102"/>
      <c r="L373" s="102"/>
      <c r="M373" s="102"/>
      <c r="N373" s="102"/>
      <c r="O373" s="102"/>
    </row>
    <row r="374" spans="1:15" x14ac:dyDescent="0.25">
      <c r="A374" s="119">
        <v>1.1399999999999999</v>
      </c>
      <c r="B374" s="120" t="s">
        <v>413</v>
      </c>
      <c r="C374" s="101"/>
      <c r="D374" s="39"/>
      <c r="E374" s="102"/>
      <c r="F374" s="102"/>
      <c r="G374" s="102"/>
      <c r="H374" s="102"/>
      <c r="I374" s="102"/>
      <c r="J374" s="102"/>
      <c r="K374" s="102"/>
      <c r="L374" s="102"/>
      <c r="M374" s="102"/>
      <c r="N374" s="102"/>
      <c r="O374" s="102"/>
    </row>
    <row r="375" spans="1:15" x14ac:dyDescent="0.25">
      <c r="A375" s="170"/>
      <c r="B375" s="121" t="s">
        <v>418</v>
      </c>
      <c r="C375" s="122">
        <v>3181</v>
      </c>
      <c r="D375" s="39"/>
      <c r="E375" s="102"/>
      <c r="F375" s="102"/>
      <c r="G375" s="102"/>
      <c r="H375" s="102"/>
      <c r="I375" s="102"/>
      <c r="J375" s="102"/>
      <c r="K375" s="102"/>
      <c r="L375" s="102"/>
      <c r="M375" s="102"/>
      <c r="N375" s="102"/>
      <c r="O375" s="102"/>
    </row>
    <row r="376" spans="1:15" x14ac:dyDescent="0.25">
      <c r="A376" s="170"/>
      <c r="B376" s="121" t="s">
        <v>419</v>
      </c>
      <c r="C376" s="122">
        <v>3182</v>
      </c>
      <c r="D376" s="39"/>
      <c r="E376" s="102"/>
      <c r="F376" s="102"/>
      <c r="G376" s="102"/>
      <c r="H376" s="102"/>
      <c r="I376" s="102"/>
      <c r="J376" s="102"/>
      <c r="K376" s="102"/>
      <c r="L376" s="102"/>
      <c r="M376" s="102"/>
      <c r="N376" s="102"/>
      <c r="O376" s="102"/>
    </row>
    <row r="377" spans="1:15" x14ac:dyDescent="0.25">
      <c r="A377" s="170"/>
      <c r="B377" s="121" t="s">
        <v>1232</v>
      </c>
      <c r="C377" s="122">
        <v>3183</v>
      </c>
      <c r="D377" s="39"/>
      <c r="E377" s="102"/>
      <c r="F377" s="102"/>
      <c r="G377" s="102"/>
      <c r="H377" s="102"/>
      <c r="I377" s="102"/>
      <c r="J377" s="102"/>
      <c r="K377" s="102"/>
      <c r="L377" s="102"/>
      <c r="M377" s="102"/>
      <c r="N377" s="102"/>
      <c r="O377" s="102"/>
    </row>
    <row r="378" spans="1:15" x14ac:dyDescent="0.25">
      <c r="A378" s="170"/>
      <c r="B378" s="120" t="s">
        <v>416</v>
      </c>
      <c r="C378" s="101">
        <v>3185</v>
      </c>
      <c r="D378" s="39">
        <f>SUM(D375:D377)</f>
        <v>0</v>
      </c>
      <c r="E378" s="102"/>
      <c r="F378" s="102"/>
      <c r="G378" s="102"/>
      <c r="H378" s="102"/>
      <c r="I378" s="102"/>
      <c r="J378" s="102"/>
      <c r="K378" s="102"/>
      <c r="L378" s="102"/>
      <c r="M378" s="102"/>
      <c r="N378" s="102"/>
      <c r="O378" s="102"/>
    </row>
    <row r="379" spans="1:15" x14ac:dyDescent="0.25">
      <c r="A379" s="119">
        <v>1.1499999999999999</v>
      </c>
      <c r="B379" s="120" t="s">
        <v>1233</v>
      </c>
      <c r="C379" s="101"/>
      <c r="D379" s="39"/>
      <c r="E379" s="102"/>
      <c r="F379" s="102"/>
      <c r="G379" s="102"/>
      <c r="H379" s="102"/>
      <c r="I379" s="102"/>
      <c r="J379" s="102"/>
      <c r="K379" s="102"/>
      <c r="L379" s="102"/>
      <c r="M379" s="102"/>
      <c r="N379" s="102"/>
      <c r="O379" s="102"/>
    </row>
    <row r="380" spans="1:15" x14ac:dyDescent="0.25">
      <c r="A380" s="170"/>
      <c r="B380" s="120" t="s">
        <v>1234</v>
      </c>
      <c r="C380" s="122">
        <v>3186</v>
      </c>
      <c r="D380" s="39"/>
      <c r="E380" s="102"/>
      <c r="F380" s="102"/>
      <c r="G380" s="102"/>
      <c r="H380" s="102"/>
      <c r="I380" s="102"/>
      <c r="J380" s="102"/>
      <c r="K380" s="102"/>
      <c r="L380" s="102"/>
      <c r="M380" s="102"/>
      <c r="N380" s="102"/>
      <c r="O380" s="102"/>
    </row>
    <row r="381" spans="1:15" x14ac:dyDescent="0.25">
      <c r="A381" s="170"/>
      <c r="B381" s="121" t="s">
        <v>1235</v>
      </c>
      <c r="C381" s="122">
        <v>3187</v>
      </c>
      <c r="D381" s="39"/>
      <c r="E381" s="102"/>
      <c r="F381" s="102"/>
      <c r="G381" s="102"/>
      <c r="H381" s="102"/>
      <c r="I381" s="102"/>
      <c r="J381" s="102"/>
      <c r="K381" s="102"/>
      <c r="L381" s="102"/>
      <c r="M381" s="102"/>
      <c r="N381" s="102"/>
      <c r="O381" s="102"/>
    </row>
    <row r="382" spans="1:15" x14ac:dyDescent="0.25">
      <c r="A382" s="170"/>
      <c r="B382" s="121" t="s">
        <v>1236</v>
      </c>
      <c r="C382" s="122">
        <v>3188</v>
      </c>
      <c r="D382" s="39"/>
      <c r="E382" s="102"/>
      <c r="F382" s="102"/>
      <c r="G382" s="102"/>
      <c r="H382" s="102"/>
      <c r="I382" s="102"/>
      <c r="J382" s="102"/>
      <c r="K382" s="102"/>
      <c r="L382" s="102"/>
      <c r="M382" s="102"/>
      <c r="N382" s="102"/>
      <c r="O382" s="102"/>
    </row>
    <row r="383" spans="1:15" x14ac:dyDescent="0.25">
      <c r="A383" s="170"/>
      <c r="B383" s="120" t="s">
        <v>417</v>
      </c>
      <c r="C383" s="122">
        <v>3190</v>
      </c>
      <c r="D383" s="39">
        <f>SUM(D380:D382)</f>
        <v>0</v>
      </c>
      <c r="E383" s="102"/>
      <c r="F383" s="102"/>
      <c r="G383" s="102"/>
      <c r="H383" s="102"/>
      <c r="I383" s="102"/>
      <c r="J383" s="102"/>
      <c r="K383" s="102"/>
      <c r="L383" s="102"/>
      <c r="M383" s="102"/>
      <c r="N383" s="102"/>
      <c r="O383" s="102"/>
    </row>
    <row r="384" spans="1:15" x14ac:dyDescent="0.25">
      <c r="A384" s="171" t="s">
        <v>552</v>
      </c>
      <c r="B384" s="102"/>
      <c r="C384" s="123"/>
      <c r="E384" s="102"/>
      <c r="F384" s="102"/>
      <c r="G384" s="102"/>
      <c r="H384" s="102"/>
      <c r="I384" s="102"/>
      <c r="J384" s="102"/>
      <c r="K384" s="102"/>
      <c r="L384" s="102"/>
      <c r="M384" s="102"/>
      <c r="N384" s="102"/>
      <c r="O384" s="102"/>
    </row>
    <row r="385" spans="1:15" x14ac:dyDescent="0.25">
      <c r="A385" s="119">
        <v>1.1599999999999999</v>
      </c>
      <c r="B385" s="120" t="s">
        <v>1370</v>
      </c>
      <c r="C385" s="124"/>
      <c r="D385" s="22"/>
      <c r="E385" s="102"/>
      <c r="F385" s="102"/>
      <c r="G385" s="102"/>
      <c r="H385" s="102"/>
      <c r="I385" s="102"/>
      <c r="J385" s="102"/>
      <c r="K385" s="102"/>
      <c r="L385" s="102"/>
      <c r="M385" s="102"/>
      <c r="N385" s="102"/>
      <c r="O385" s="102"/>
    </row>
    <row r="386" spans="1:15" x14ac:dyDescent="0.25">
      <c r="A386" s="170"/>
      <c r="B386" s="121" t="s">
        <v>1237</v>
      </c>
      <c r="C386" s="122">
        <v>3196</v>
      </c>
      <c r="D386" s="29"/>
      <c r="E386" s="102"/>
      <c r="F386" s="102"/>
      <c r="G386" s="102"/>
      <c r="H386" s="102"/>
      <c r="I386" s="102"/>
      <c r="J386" s="102"/>
      <c r="K386" s="102"/>
      <c r="L386" s="102"/>
      <c r="M386" s="102"/>
      <c r="N386" s="102"/>
      <c r="O386" s="102"/>
    </row>
    <row r="387" spans="1:15" x14ac:dyDescent="0.25">
      <c r="A387" s="170"/>
      <c r="B387" s="121" t="s">
        <v>1238</v>
      </c>
      <c r="C387" s="122">
        <v>3197</v>
      </c>
      <c r="D387" s="29"/>
      <c r="E387" s="102"/>
      <c r="F387" s="102"/>
      <c r="G387" s="102"/>
      <c r="H387" s="102"/>
      <c r="I387" s="102"/>
      <c r="J387" s="102"/>
      <c r="K387" s="102"/>
      <c r="L387" s="102"/>
      <c r="M387" s="102"/>
      <c r="N387" s="102"/>
      <c r="O387" s="102"/>
    </row>
    <row r="388" spans="1:15" x14ac:dyDescent="0.25">
      <c r="A388" s="170"/>
      <c r="B388" s="121" t="s">
        <v>1239</v>
      </c>
      <c r="C388" s="122">
        <v>3198</v>
      </c>
      <c r="D388" s="29"/>
      <c r="E388" s="102"/>
      <c r="F388" s="102"/>
      <c r="G388" s="102"/>
      <c r="H388" s="102"/>
      <c r="I388" s="102"/>
      <c r="J388" s="102"/>
      <c r="K388" s="102"/>
      <c r="L388" s="102"/>
      <c r="M388" s="102"/>
      <c r="N388" s="102"/>
      <c r="O388" s="102"/>
    </row>
    <row r="389" spans="1:15" x14ac:dyDescent="0.25">
      <c r="A389" s="170"/>
      <c r="B389" s="120" t="s">
        <v>420</v>
      </c>
      <c r="C389" s="101">
        <v>3200</v>
      </c>
      <c r="D389" s="22">
        <f>SUM(D386:D388)</f>
        <v>0</v>
      </c>
      <c r="E389" s="102"/>
      <c r="F389" s="102"/>
      <c r="G389" s="102"/>
      <c r="H389" s="102"/>
      <c r="I389" s="102"/>
      <c r="J389" s="102"/>
      <c r="K389" s="102"/>
      <c r="L389" s="102"/>
      <c r="M389" s="102"/>
      <c r="N389" s="102"/>
      <c r="O389" s="102"/>
    </row>
    <row r="390" spans="1:15" x14ac:dyDescent="0.25">
      <c r="A390" s="113">
        <v>1.17</v>
      </c>
      <c r="B390" s="120" t="s">
        <v>581</v>
      </c>
      <c r="C390" s="124"/>
      <c r="D390" s="22"/>
      <c r="E390" s="102"/>
      <c r="F390" s="102"/>
      <c r="G390" s="102"/>
      <c r="H390" s="102"/>
      <c r="I390" s="102"/>
      <c r="J390" s="102"/>
      <c r="K390" s="102"/>
      <c r="L390" s="102"/>
      <c r="M390" s="102"/>
      <c r="N390" s="102"/>
      <c r="O390" s="102"/>
    </row>
    <row r="391" spans="1:15" x14ac:dyDescent="0.25">
      <c r="A391" s="113"/>
      <c r="B391" s="120" t="s">
        <v>582</v>
      </c>
      <c r="C391" s="124"/>
      <c r="D391" s="22"/>
      <c r="E391" s="102"/>
      <c r="F391" s="102"/>
      <c r="G391" s="102"/>
      <c r="H391" s="102"/>
      <c r="I391" s="102"/>
      <c r="J391" s="102"/>
      <c r="K391" s="102"/>
      <c r="L391" s="102"/>
      <c r="M391" s="102"/>
      <c r="N391" s="102"/>
      <c r="O391" s="102"/>
    </row>
    <row r="392" spans="1:15" x14ac:dyDescent="0.25">
      <c r="A392" s="172"/>
      <c r="B392" s="121" t="s">
        <v>1240</v>
      </c>
      <c r="C392" s="122">
        <v>3211</v>
      </c>
      <c r="D392" s="22"/>
      <c r="E392" s="102"/>
      <c r="F392" s="102"/>
      <c r="G392" s="102"/>
      <c r="H392" s="102"/>
      <c r="I392" s="102"/>
      <c r="J392" s="102"/>
      <c r="K392" s="102"/>
      <c r="L392" s="102"/>
      <c r="M392" s="102"/>
      <c r="N392" s="102"/>
      <c r="O392" s="102"/>
    </row>
    <row r="393" spans="1:15" x14ac:dyDescent="0.25">
      <c r="A393" s="172"/>
      <c r="B393" s="121" t="s">
        <v>1241</v>
      </c>
      <c r="C393" s="122">
        <v>3212</v>
      </c>
      <c r="D393" s="22"/>
      <c r="E393" s="102"/>
      <c r="F393" s="102"/>
      <c r="G393" s="102"/>
      <c r="H393" s="102"/>
      <c r="I393" s="102"/>
      <c r="J393" s="102"/>
      <c r="K393" s="102"/>
      <c r="L393" s="102"/>
      <c r="M393" s="102"/>
      <c r="N393" s="102"/>
      <c r="O393" s="102"/>
    </row>
    <row r="394" spans="1:15" x14ac:dyDescent="0.25">
      <c r="A394" s="172"/>
      <c r="B394" s="121" t="s">
        <v>1242</v>
      </c>
      <c r="C394" s="122">
        <v>3213</v>
      </c>
      <c r="D394" s="22"/>
      <c r="E394" s="102"/>
      <c r="F394" s="102"/>
      <c r="G394" s="102"/>
      <c r="H394" s="102"/>
      <c r="I394" s="102"/>
      <c r="J394" s="102"/>
      <c r="K394" s="102"/>
      <c r="L394" s="102"/>
      <c r="M394" s="102"/>
      <c r="N394" s="102"/>
      <c r="O394" s="102"/>
    </row>
    <row r="395" spans="1:15" x14ac:dyDescent="0.25">
      <c r="A395" s="172"/>
      <c r="B395" s="120" t="s">
        <v>583</v>
      </c>
      <c r="C395" s="101">
        <v>3215</v>
      </c>
      <c r="D395" s="22">
        <f>SUM(D392:D394)</f>
        <v>0</v>
      </c>
      <c r="E395" s="102"/>
      <c r="F395" s="102"/>
      <c r="G395" s="102"/>
      <c r="H395" s="102"/>
      <c r="I395" s="102"/>
      <c r="J395" s="102"/>
      <c r="K395" s="102"/>
      <c r="L395" s="102"/>
      <c r="M395" s="102"/>
      <c r="N395" s="102"/>
      <c r="O395" s="102"/>
    </row>
    <row r="396" spans="1:15" x14ac:dyDescent="0.25">
      <c r="A396" s="113">
        <v>1.18</v>
      </c>
      <c r="B396" s="120" t="s">
        <v>584</v>
      </c>
      <c r="C396" s="101"/>
      <c r="D396" s="22"/>
      <c r="E396" s="102"/>
      <c r="F396" s="102"/>
      <c r="G396" s="102"/>
      <c r="H396" s="102"/>
      <c r="I396" s="102"/>
      <c r="J396" s="102"/>
      <c r="K396" s="102"/>
      <c r="L396" s="102"/>
      <c r="M396" s="102"/>
      <c r="N396" s="102"/>
      <c r="O396" s="102"/>
    </row>
    <row r="397" spans="1:15" x14ac:dyDescent="0.25">
      <c r="A397" s="172"/>
      <c r="B397" s="121" t="s">
        <v>1243</v>
      </c>
      <c r="C397" s="122">
        <v>3216</v>
      </c>
      <c r="D397" s="22"/>
      <c r="E397" s="102"/>
      <c r="F397" s="102"/>
      <c r="G397" s="102"/>
      <c r="H397" s="102"/>
      <c r="I397" s="102"/>
      <c r="J397" s="102"/>
      <c r="K397" s="102"/>
      <c r="L397" s="102"/>
      <c r="M397" s="102"/>
      <c r="N397" s="102"/>
      <c r="O397" s="102"/>
    </row>
    <row r="398" spans="1:15" x14ac:dyDescent="0.25">
      <c r="A398" s="172"/>
      <c r="B398" s="121" t="s">
        <v>1244</v>
      </c>
      <c r="C398" s="122">
        <v>3217</v>
      </c>
      <c r="D398" s="22"/>
      <c r="E398" s="102"/>
      <c r="F398" s="102"/>
      <c r="G398" s="102"/>
      <c r="H398" s="102"/>
      <c r="I398" s="102"/>
      <c r="J398" s="102"/>
      <c r="K398" s="102"/>
      <c r="L398" s="102"/>
      <c r="M398" s="102"/>
      <c r="N398" s="102"/>
      <c r="O398" s="102"/>
    </row>
    <row r="399" spans="1:15" x14ac:dyDescent="0.25">
      <c r="A399" s="172"/>
      <c r="B399" s="120" t="s">
        <v>585</v>
      </c>
      <c r="C399" s="101">
        <v>3220</v>
      </c>
      <c r="D399" s="22">
        <f>D397+D398</f>
        <v>0</v>
      </c>
      <c r="E399" s="102"/>
      <c r="F399" s="102"/>
      <c r="G399" s="102"/>
      <c r="H399" s="102"/>
      <c r="I399" s="102"/>
      <c r="J399" s="102"/>
      <c r="K399" s="102"/>
      <c r="L399" s="102"/>
      <c r="M399" s="102"/>
      <c r="N399" s="102"/>
      <c r="O399" s="102"/>
    </row>
    <row r="400" spans="1:15" x14ac:dyDescent="0.25">
      <c r="A400" s="119">
        <v>1.19</v>
      </c>
      <c r="B400" s="120" t="s">
        <v>421</v>
      </c>
      <c r="C400" s="124"/>
      <c r="D400" s="22"/>
      <c r="E400" s="102"/>
      <c r="F400" s="102"/>
      <c r="G400" s="102"/>
      <c r="H400" s="102"/>
      <c r="I400" s="102"/>
      <c r="J400" s="102"/>
      <c r="K400" s="102"/>
      <c r="L400" s="102"/>
      <c r="M400" s="102"/>
      <c r="N400" s="102"/>
      <c r="O400" s="102"/>
    </row>
    <row r="401" spans="1:15" x14ac:dyDescent="0.25">
      <c r="A401" s="170"/>
      <c r="B401" s="121" t="s">
        <v>1245</v>
      </c>
      <c r="C401" s="122">
        <v>3231</v>
      </c>
      <c r="D401" s="29"/>
      <c r="E401" s="102"/>
      <c r="F401" s="102"/>
      <c r="G401" s="102"/>
      <c r="H401" s="102"/>
      <c r="I401" s="102"/>
      <c r="J401" s="102"/>
      <c r="K401" s="102"/>
      <c r="L401" s="102"/>
      <c r="M401" s="102"/>
      <c r="N401" s="102"/>
      <c r="O401" s="102"/>
    </row>
    <row r="402" spans="1:15" x14ac:dyDescent="0.25">
      <c r="A402" s="170"/>
      <c r="B402" s="121" t="s">
        <v>1246</v>
      </c>
      <c r="C402" s="122">
        <v>3232</v>
      </c>
      <c r="D402" s="29"/>
      <c r="E402" s="102"/>
      <c r="F402" s="102"/>
      <c r="G402" s="102"/>
      <c r="H402" s="102"/>
      <c r="I402" s="102"/>
      <c r="J402" s="102"/>
      <c r="K402" s="102"/>
      <c r="L402" s="102"/>
      <c r="M402" s="102"/>
      <c r="N402" s="102"/>
      <c r="O402" s="102"/>
    </row>
    <row r="403" spans="1:15" x14ac:dyDescent="0.25">
      <c r="A403" s="170"/>
      <c r="B403" s="121" t="s">
        <v>1247</v>
      </c>
      <c r="C403" s="122">
        <v>3233</v>
      </c>
      <c r="D403" s="29"/>
      <c r="E403" s="102"/>
      <c r="F403" s="102"/>
      <c r="G403" s="102"/>
      <c r="H403" s="102"/>
      <c r="I403" s="102"/>
      <c r="J403" s="102"/>
      <c r="K403" s="102"/>
      <c r="L403" s="102"/>
      <c r="M403" s="102"/>
      <c r="N403" s="102"/>
      <c r="O403" s="102"/>
    </row>
    <row r="404" spans="1:15" x14ac:dyDescent="0.25">
      <c r="A404" s="170"/>
      <c r="B404" s="120" t="s">
        <v>422</v>
      </c>
      <c r="C404" s="101">
        <v>3240</v>
      </c>
      <c r="D404" s="22">
        <f>SUM(D401:D403)</f>
        <v>0</v>
      </c>
      <c r="E404" s="102"/>
      <c r="F404" s="102"/>
      <c r="G404" s="102"/>
      <c r="H404" s="102"/>
      <c r="I404" s="102"/>
      <c r="J404" s="102"/>
      <c r="K404" s="102"/>
      <c r="L404" s="102"/>
      <c r="M404" s="102"/>
      <c r="N404" s="102"/>
      <c r="O404" s="102"/>
    </row>
    <row r="405" spans="1:15" x14ac:dyDescent="0.25">
      <c r="A405" s="173">
        <v>1.2</v>
      </c>
      <c r="B405" s="120" t="s">
        <v>423</v>
      </c>
      <c r="C405" s="122">
        <v>3500</v>
      </c>
      <c r="D405" s="22"/>
      <c r="E405" s="102"/>
      <c r="F405" s="102"/>
      <c r="G405" s="102"/>
      <c r="H405" s="102"/>
      <c r="I405" s="102"/>
      <c r="J405" s="102"/>
      <c r="K405" s="102"/>
      <c r="L405" s="102"/>
      <c r="M405" s="102"/>
      <c r="N405" s="102"/>
      <c r="O405" s="102"/>
    </row>
    <row r="406" spans="1:15" ht="28.5" x14ac:dyDescent="0.25">
      <c r="A406" s="119">
        <v>1.21</v>
      </c>
      <c r="B406" s="120" t="s">
        <v>424</v>
      </c>
      <c r="C406" s="122">
        <v>3351</v>
      </c>
      <c r="D406" s="22"/>
      <c r="E406" s="102"/>
      <c r="F406" s="102"/>
      <c r="G406" s="102"/>
      <c r="H406" s="102"/>
      <c r="I406" s="102"/>
      <c r="J406" s="102"/>
      <c r="K406" s="102"/>
      <c r="L406" s="102"/>
      <c r="M406" s="102"/>
      <c r="N406" s="102"/>
      <c r="O406" s="102"/>
    </row>
    <row r="407" spans="1:15" x14ac:dyDescent="0.25">
      <c r="A407" s="174" t="s">
        <v>1248</v>
      </c>
      <c r="B407" s="120" t="s">
        <v>425</v>
      </c>
      <c r="C407" s="122"/>
      <c r="D407" s="22"/>
      <c r="E407" s="102"/>
      <c r="F407" s="102"/>
      <c r="G407" s="102"/>
      <c r="H407" s="102"/>
      <c r="I407" s="102"/>
      <c r="J407" s="102"/>
      <c r="K407" s="102"/>
      <c r="L407" s="102"/>
      <c r="M407" s="102"/>
      <c r="N407" s="102"/>
      <c r="O407" s="102"/>
    </row>
    <row r="408" spans="1:15" x14ac:dyDescent="0.25">
      <c r="A408" s="170"/>
      <c r="B408" s="121" t="s">
        <v>1249</v>
      </c>
      <c r="C408" s="122">
        <v>3541</v>
      </c>
      <c r="D408" s="29"/>
      <c r="E408" s="102"/>
      <c r="F408" s="102"/>
      <c r="G408" s="102"/>
      <c r="H408" s="102"/>
      <c r="I408" s="102"/>
      <c r="J408" s="102"/>
      <c r="K408" s="102"/>
      <c r="L408" s="102"/>
      <c r="M408" s="102"/>
      <c r="N408" s="102"/>
      <c r="O408" s="102"/>
    </row>
    <row r="409" spans="1:15" x14ac:dyDescent="0.25">
      <c r="A409" s="170"/>
      <c r="B409" s="121" t="s">
        <v>1151</v>
      </c>
      <c r="C409" s="122" t="s">
        <v>1250</v>
      </c>
      <c r="D409" s="29"/>
      <c r="E409" s="102"/>
      <c r="F409" s="102"/>
      <c r="G409" s="102"/>
      <c r="H409" s="102"/>
      <c r="I409" s="102"/>
      <c r="J409" s="102"/>
      <c r="K409" s="102"/>
      <c r="L409" s="102"/>
      <c r="M409" s="102"/>
      <c r="N409" s="102"/>
      <c r="O409" s="102"/>
    </row>
    <row r="410" spans="1:15" x14ac:dyDescent="0.25">
      <c r="A410" s="170"/>
      <c r="B410" s="121" t="s">
        <v>1477</v>
      </c>
      <c r="C410" s="122" t="s">
        <v>1251</v>
      </c>
      <c r="D410" s="29"/>
      <c r="E410" s="102"/>
      <c r="F410" s="102"/>
      <c r="G410" s="102"/>
      <c r="H410" s="102"/>
      <c r="I410" s="102"/>
      <c r="J410" s="102"/>
      <c r="K410" s="102"/>
      <c r="L410" s="102"/>
      <c r="M410" s="102"/>
      <c r="N410" s="102"/>
      <c r="O410" s="102"/>
    </row>
    <row r="411" spans="1:15" x14ac:dyDescent="0.25">
      <c r="A411" s="170"/>
      <c r="B411" s="121" t="s">
        <v>1252</v>
      </c>
      <c r="C411" s="122">
        <v>3581</v>
      </c>
      <c r="D411" s="29"/>
      <c r="E411" s="102"/>
      <c r="F411" s="102"/>
      <c r="G411" s="102"/>
      <c r="H411" s="102"/>
      <c r="I411" s="102"/>
      <c r="J411" s="102"/>
      <c r="K411" s="102"/>
      <c r="L411" s="102"/>
      <c r="M411" s="102"/>
      <c r="N411" s="102"/>
      <c r="O411" s="102"/>
    </row>
    <row r="412" spans="1:15" x14ac:dyDescent="0.25">
      <c r="A412" s="170"/>
      <c r="B412" s="121" t="s">
        <v>1151</v>
      </c>
      <c r="C412" s="122" t="s">
        <v>1253</v>
      </c>
      <c r="D412" s="29"/>
      <c r="E412" s="102"/>
      <c r="F412" s="102"/>
      <c r="G412" s="102"/>
      <c r="H412" s="102"/>
      <c r="I412" s="102"/>
      <c r="J412" s="102"/>
      <c r="K412" s="102"/>
      <c r="L412" s="102"/>
      <c r="M412" s="102"/>
      <c r="N412" s="102"/>
      <c r="O412" s="102"/>
    </row>
    <row r="413" spans="1:15" x14ac:dyDescent="0.25">
      <c r="A413" s="170"/>
      <c r="B413" s="121" t="s">
        <v>1152</v>
      </c>
      <c r="C413" s="122" t="s">
        <v>1254</v>
      </c>
      <c r="D413" s="29"/>
      <c r="E413" s="102"/>
      <c r="F413" s="102"/>
      <c r="G413" s="102"/>
      <c r="H413" s="102"/>
      <c r="I413" s="102"/>
      <c r="J413" s="102"/>
      <c r="K413" s="102"/>
      <c r="L413" s="102"/>
      <c r="M413" s="102"/>
      <c r="N413" s="102"/>
      <c r="O413" s="102"/>
    </row>
    <row r="414" spans="1:15" x14ac:dyDescent="0.25">
      <c r="A414" s="170"/>
      <c r="B414" s="121" t="s">
        <v>1255</v>
      </c>
      <c r="C414" s="122">
        <v>3582</v>
      </c>
      <c r="D414" s="29"/>
      <c r="E414" s="102"/>
      <c r="F414" s="102"/>
      <c r="G414" s="102"/>
      <c r="H414" s="102"/>
      <c r="I414" s="102"/>
      <c r="J414" s="102"/>
      <c r="K414" s="102"/>
      <c r="L414" s="102"/>
      <c r="M414" s="102"/>
      <c r="N414" s="102"/>
      <c r="O414" s="102"/>
    </row>
    <row r="415" spans="1:15" x14ac:dyDescent="0.25">
      <c r="A415" s="170"/>
      <c r="B415" s="121" t="s">
        <v>1151</v>
      </c>
      <c r="C415" s="122" t="s">
        <v>1256</v>
      </c>
      <c r="D415" s="29"/>
      <c r="E415" s="102"/>
      <c r="F415" s="102"/>
      <c r="G415" s="102"/>
      <c r="H415" s="102"/>
      <c r="I415" s="102"/>
      <c r="J415" s="102"/>
      <c r="K415" s="102"/>
      <c r="L415" s="102"/>
      <c r="M415" s="102"/>
      <c r="N415" s="102"/>
      <c r="O415" s="102"/>
    </row>
    <row r="416" spans="1:15" x14ac:dyDescent="0.25">
      <c r="A416" s="170"/>
      <c r="B416" s="121" t="s">
        <v>1152</v>
      </c>
      <c r="C416" s="122" t="s">
        <v>1257</v>
      </c>
      <c r="D416" s="29"/>
      <c r="E416" s="102"/>
      <c r="F416" s="102"/>
      <c r="G416" s="102"/>
      <c r="H416" s="102"/>
      <c r="I416" s="102"/>
      <c r="J416" s="102"/>
      <c r="K416" s="102"/>
      <c r="L416" s="102"/>
      <c r="M416" s="102"/>
      <c r="N416" s="102"/>
      <c r="O416" s="102"/>
    </row>
    <row r="417" spans="1:15" x14ac:dyDescent="0.25">
      <c r="A417" s="170"/>
      <c r="B417" s="121" t="s">
        <v>1258</v>
      </c>
      <c r="C417" s="122">
        <v>3583</v>
      </c>
      <c r="D417" s="29"/>
      <c r="E417" s="102"/>
      <c r="F417" s="102"/>
      <c r="G417" s="102"/>
      <c r="H417" s="102"/>
      <c r="I417" s="102"/>
      <c r="J417" s="102"/>
      <c r="K417" s="102"/>
      <c r="L417" s="102"/>
      <c r="M417" s="102"/>
      <c r="N417" s="102"/>
      <c r="O417" s="102"/>
    </row>
    <row r="418" spans="1:15" x14ac:dyDescent="0.25">
      <c r="A418" s="170"/>
      <c r="B418" s="121" t="s">
        <v>1151</v>
      </c>
      <c r="C418" s="122" t="s">
        <v>1259</v>
      </c>
      <c r="D418" s="29"/>
      <c r="E418" s="102"/>
      <c r="F418" s="102"/>
      <c r="G418" s="102"/>
      <c r="H418" s="102"/>
      <c r="I418" s="102"/>
      <c r="J418" s="102"/>
      <c r="K418" s="102"/>
      <c r="L418" s="102"/>
      <c r="M418" s="102"/>
      <c r="N418" s="102"/>
      <c r="O418" s="102"/>
    </row>
    <row r="419" spans="1:15" x14ac:dyDescent="0.25">
      <c r="A419" s="170"/>
      <c r="B419" s="121" t="s">
        <v>1152</v>
      </c>
      <c r="C419" s="122" t="s">
        <v>1260</v>
      </c>
      <c r="D419" s="29"/>
      <c r="E419" s="102"/>
      <c r="F419" s="102"/>
      <c r="G419" s="102"/>
      <c r="H419" s="102"/>
      <c r="I419" s="102"/>
      <c r="J419" s="102"/>
      <c r="K419" s="102"/>
      <c r="L419" s="102"/>
      <c r="M419" s="102"/>
      <c r="N419" s="102"/>
      <c r="O419" s="102"/>
    </row>
    <row r="420" spans="1:15" x14ac:dyDescent="0.25">
      <c r="A420" s="170"/>
      <c r="B420" s="121" t="s">
        <v>1261</v>
      </c>
      <c r="C420" s="122">
        <v>3584</v>
      </c>
      <c r="D420" s="29"/>
      <c r="E420" s="102"/>
      <c r="F420" s="102"/>
      <c r="G420" s="102"/>
      <c r="H420" s="102"/>
      <c r="I420" s="102"/>
      <c r="J420" s="102"/>
      <c r="K420" s="102"/>
      <c r="L420" s="102"/>
      <c r="M420" s="102"/>
      <c r="N420" s="102"/>
      <c r="O420" s="102"/>
    </row>
    <row r="421" spans="1:15" x14ac:dyDescent="0.25">
      <c r="A421" s="170"/>
      <c r="B421" s="121" t="s">
        <v>1151</v>
      </c>
      <c r="C421" s="122" t="s">
        <v>1262</v>
      </c>
      <c r="D421" s="29"/>
      <c r="E421" s="102"/>
      <c r="F421" s="102"/>
      <c r="G421" s="102"/>
      <c r="H421" s="102"/>
      <c r="I421" s="102"/>
      <c r="J421" s="102"/>
      <c r="K421" s="102"/>
      <c r="L421" s="102"/>
      <c r="M421" s="102"/>
      <c r="N421" s="102"/>
      <c r="O421" s="102"/>
    </row>
    <row r="422" spans="1:15" x14ac:dyDescent="0.25">
      <c r="A422" s="170"/>
      <c r="B422" s="121" t="s">
        <v>1152</v>
      </c>
      <c r="C422" s="122" t="s">
        <v>1263</v>
      </c>
      <c r="D422" s="29"/>
      <c r="E422" s="102"/>
      <c r="F422" s="102"/>
      <c r="G422" s="102"/>
      <c r="H422" s="102"/>
      <c r="I422" s="102"/>
      <c r="J422" s="102"/>
      <c r="K422" s="102"/>
      <c r="L422" s="102"/>
      <c r="M422" s="102"/>
      <c r="N422" s="102"/>
      <c r="O422" s="102"/>
    </row>
    <row r="423" spans="1:15" x14ac:dyDescent="0.25">
      <c r="A423" s="170"/>
      <c r="B423" s="121" t="s">
        <v>1264</v>
      </c>
      <c r="C423" s="122">
        <v>3585</v>
      </c>
      <c r="D423" s="29"/>
      <c r="E423" s="102"/>
      <c r="F423" s="102"/>
      <c r="G423" s="102"/>
      <c r="H423" s="102"/>
      <c r="I423" s="102"/>
      <c r="J423" s="102"/>
      <c r="K423" s="102"/>
      <c r="L423" s="102"/>
      <c r="M423" s="102"/>
      <c r="N423" s="102"/>
      <c r="O423" s="102"/>
    </row>
    <row r="424" spans="1:15" x14ac:dyDescent="0.25">
      <c r="A424" s="170"/>
      <c r="B424" s="121" t="s">
        <v>1151</v>
      </c>
      <c r="C424" s="122" t="s">
        <v>1265</v>
      </c>
      <c r="D424" s="29"/>
      <c r="E424" s="102"/>
      <c r="F424" s="102"/>
      <c r="G424" s="102"/>
      <c r="H424" s="102"/>
      <c r="I424" s="102"/>
      <c r="J424" s="102"/>
      <c r="K424" s="102"/>
      <c r="L424" s="102"/>
      <c r="M424" s="102"/>
      <c r="N424" s="102"/>
      <c r="O424" s="102"/>
    </row>
    <row r="425" spans="1:15" x14ac:dyDescent="0.25">
      <c r="A425" s="170"/>
      <c r="B425" s="121" t="s">
        <v>1152</v>
      </c>
      <c r="C425" s="122" t="s">
        <v>1266</v>
      </c>
      <c r="D425" s="29"/>
      <c r="E425" s="102"/>
      <c r="F425" s="102"/>
      <c r="G425" s="102"/>
      <c r="H425" s="102"/>
      <c r="I425" s="102"/>
      <c r="J425" s="102"/>
      <c r="K425" s="102"/>
      <c r="L425" s="102"/>
      <c r="M425" s="102"/>
      <c r="N425" s="102"/>
      <c r="O425" s="102"/>
    </row>
    <row r="426" spans="1:15" x14ac:dyDescent="0.25">
      <c r="A426" s="170"/>
      <c r="B426" s="121" t="s">
        <v>1267</v>
      </c>
      <c r="C426" s="122">
        <v>3586</v>
      </c>
      <c r="D426" s="29"/>
      <c r="E426" s="102"/>
      <c r="F426" s="102"/>
      <c r="G426" s="102"/>
      <c r="H426" s="102"/>
      <c r="I426" s="102"/>
      <c r="J426" s="102"/>
      <c r="K426" s="102"/>
      <c r="L426" s="102"/>
      <c r="M426" s="102"/>
      <c r="N426" s="102"/>
      <c r="O426" s="102"/>
    </row>
    <row r="427" spans="1:15" x14ac:dyDescent="0.25">
      <c r="A427" s="170"/>
      <c r="B427" s="121" t="s">
        <v>1151</v>
      </c>
      <c r="C427" s="122" t="s">
        <v>1268</v>
      </c>
      <c r="D427" s="29"/>
      <c r="E427" s="102"/>
      <c r="F427" s="102"/>
      <c r="G427" s="102"/>
      <c r="H427" s="102"/>
      <c r="I427" s="102"/>
      <c r="J427" s="102"/>
      <c r="K427" s="102"/>
      <c r="L427" s="102"/>
      <c r="M427" s="102"/>
      <c r="N427" s="102"/>
      <c r="O427" s="102"/>
    </row>
    <row r="428" spans="1:15" x14ac:dyDescent="0.25">
      <c r="A428" s="170"/>
      <c r="B428" s="121" t="s">
        <v>1152</v>
      </c>
      <c r="C428" s="122" t="s">
        <v>1269</v>
      </c>
      <c r="D428" s="29"/>
      <c r="E428" s="102"/>
      <c r="F428" s="102"/>
      <c r="G428" s="102"/>
      <c r="H428" s="102"/>
      <c r="I428" s="102"/>
      <c r="J428" s="102"/>
      <c r="K428" s="102"/>
      <c r="L428" s="102"/>
      <c r="M428" s="102"/>
      <c r="N428" s="102"/>
      <c r="O428" s="102"/>
    </row>
    <row r="429" spans="1:15" x14ac:dyDescent="0.25">
      <c r="A429" s="170"/>
      <c r="B429" s="121" t="s">
        <v>1270</v>
      </c>
      <c r="C429" s="122">
        <v>3542</v>
      </c>
      <c r="D429" s="29"/>
      <c r="E429" s="102"/>
      <c r="F429" s="102"/>
      <c r="G429" s="102"/>
      <c r="H429" s="102"/>
      <c r="I429" s="102"/>
      <c r="J429" s="102"/>
      <c r="K429" s="102"/>
      <c r="L429" s="102"/>
      <c r="M429" s="102"/>
      <c r="N429" s="102"/>
      <c r="O429" s="102"/>
    </row>
    <row r="430" spans="1:15" x14ac:dyDescent="0.25">
      <c r="A430" s="170"/>
      <c r="B430" s="121" t="s">
        <v>1151</v>
      </c>
      <c r="C430" s="122" t="s">
        <v>1271</v>
      </c>
      <c r="D430" s="29"/>
      <c r="E430" s="102"/>
      <c r="F430" s="102"/>
      <c r="G430" s="102"/>
      <c r="H430" s="102"/>
      <c r="I430" s="102"/>
      <c r="J430" s="102"/>
      <c r="K430" s="102"/>
      <c r="L430" s="102"/>
      <c r="M430" s="102"/>
      <c r="N430" s="102"/>
      <c r="O430" s="102"/>
    </row>
    <row r="431" spans="1:15" x14ac:dyDescent="0.25">
      <c r="A431" s="170"/>
      <c r="B431" s="121" t="s">
        <v>1152</v>
      </c>
      <c r="C431" s="122" t="s">
        <v>1272</v>
      </c>
      <c r="D431" s="29"/>
      <c r="E431" s="102"/>
      <c r="F431" s="102"/>
      <c r="G431" s="102"/>
      <c r="H431" s="102"/>
      <c r="I431" s="102"/>
      <c r="J431" s="102"/>
      <c r="K431" s="102"/>
      <c r="L431" s="102"/>
      <c r="M431" s="102"/>
      <c r="N431" s="102"/>
      <c r="O431" s="102"/>
    </row>
    <row r="432" spans="1:15" x14ac:dyDescent="0.25">
      <c r="A432" s="170"/>
      <c r="B432" s="121" t="s">
        <v>1273</v>
      </c>
      <c r="C432" s="122">
        <v>3587</v>
      </c>
      <c r="D432" s="29"/>
      <c r="E432" s="102"/>
      <c r="F432" s="102"/>
      <c r="G432" s="102"/>
      <c r="H432" s="102"/>
      <c r="I432" s="102"/>
      <c r="J432" s="102"/>
      <c r="K432" s="102"/>
      <c r="L432" s="102"/>
      <c r="M432" s="102"/>
      <c r="N432" s="102"/>
      <c r="O432" s="102"/>
    </row>
    <row r="433" spans="1:15" x14ac:dyDescent="0.25">
      <c r="A433" s="170"/>
      <c r="B433" s="121" t="s">
        <v>1151</v>
      </c>
      <c r="C433" s="122" t="s">
        <v>1274</v>
      </c>
      <c r="D433" s="29"/>
      <c r="E433" s="102"/>
      <c r="F433" s="102"/>
      <c r="G433" s="102"/>
      <c r="H433" s="102"/>
      <c r="I433" s="102"/>
      <c r="J433" s="102"/>
      <c r="K433" s="102"/>
      <c r="L433" s="102"/>
      <c r="M433" s="102"/>
      <c r="N433" s="102"/>
      <c r="O433" s="102"/>
    </row>
    <row r="434" spans="1:15" x14ac:dyDescent="0.25">
      <c r="A434" s="170"/>
      <c r="B434" s="121" t="s">
        <v>1152</v>
      </c>
      <c r="C434" s="122" t="s">
        <v>1275</v>
      </c>
      <c r="D434" s="29"/>
      <c r="E434" s="102"/>
      <c r="F434" s="102"/>
      <c r="G434" s="102"/>
      <c r="H434" s="102"/>
      <c r="I434" s="102"/>
      <c r="J434" s="102"/>
      <c r="K434" s="102"/>
      <c r="L434" s="102"/>
      <c r="M434" s="102"/>
      <c r="N434" s="102"/>
      <c r="O434" s="102"/>
    </row>
    <row r="435" spans="1:15" x14ac:dyDescent="0.25">
      <c r="A435" s="170"/>
      <c r="B435" s="121" t="s">
        <v>1276</v>
      </c>
      <c r="C435" s="122">
        <v>3588</v>
      </c>
      <c r="D435" s="29"/>
      <c r="E435" s="102"/>
      <c r="F435" s="102"/>
      <c r="G435" s="102"/>
      <c r="H435" s="102"/>
      <c r="I435" s="102"/>
      <c r="J435" s="102"/>
      <c r="K435" s="102"/>
      <c r="L435" s="102"/>
      <c r="M435" s="102"/>
      <c r="N435" s="102"/>
      <c r="O435" s="102"/>
    </row>
    <row r="436" spans="1:15" x14ac:dyDescent="0.25">
      <c r="A436" s="170"/>
      <c r="B436" s="121" t="s">
        <v>1151</v>
      </c>
      <c r="C436" s="122" t="s">
        <v>1277</v>
      </c>
      <c r="D436" s="29"/>
      <c r="E436" s="102"/>
      <c r="F436" s="102"/>
      <c r="G436" s="102"/>
      <c r="H436" s="102"/>
      <c r="I436" s="102"/>
      <c r="J436" s="102"/>
      <c r="K436" s="102"/>
      <c r="L436" s="102"/>
      <c r="M436" s="102"/>
      <c r="N436" s="102"/>
      <c r="O436" s="102"/>
    </row>
    <row r="437" spans="1:15" x14ac:dyDescent="0.25">
      <c r="A437" s="170"/>
      <c r="B437" s="121" t="s">
        <v>1152</v>
      </c>
      <c r="C437" s="122" t="s">
        <v>1278</v>
      </c>
      <c r="D437" s="29"/>
      <c r="E437" s="102"/>
      <c r="F437" s="102"/>
      <c r="G437" s="102"/>
      <c r="H437" s="102"/>
      <c r="I437" s="102"/>
      <c r="J437" s="102"/>
      <c r="K437" s="102"/>
      <c r="L437" s="102"/>
      <c r="M437" s="102"/>
      <c r="N437" s="102"/>
      <c r="O437" s="102"/>
    </row>
    <row r="438" spans="1:15" x14ac:dyDescent="0.25">
      <c r="A438" s="170"/>
      <c r="B438" s="121" t="s">
        <v>1279</v>
      </c>
      <c r="C438" s="122">
        <v>3543</v>
      </c>
      <c r="D438" s="29"/>
      <c r="E438" s="102"/>
      <c r="F438" s="102"/>
      <c r="G438" s="102"/>
      <c r="H438" s="102"/>
      <c r="I438" s="102"/>
      <c r="J438" s="102"/>
      <c r="K438" s="102"/>
      <c r="L438" s="102"/>
      <c r="M438" s="102"/>
      <c r="N438" s="102"/>
      <c r="O438" s="102"/>
    </row>
    <row r="439" spans="1:15" x14ac:dyDescent="0.25">
      <c r="A439" s="170"/>
      <c r="B439" s="120" t="s">
        <v>1280</v>
      </c>
      <c r="C439" s="101">
        <v>3550</v>
      </c>
      <c r="D439" s="22">
        <f>SUM(D408:D438)</f>
        <v>0</v>
      </c>
      <c r="E439" s="102"/>
      <c r="F439" s="102"/>
      <c r="G439" s="102"/>
      <c r="H439" s="102"/>
      <c r="I439" s="102"/>
      <c r="J439" s="102"/>
      <c r="K439" s="102"/>
      <c r="L439" s="102"/>
      <c r="M439" s="102"/>
      <c r="N439" s="102"/>
      <c r="O439" s="102"/>
    </row>
    <row r="440" spans="1:15" x14ac:dyDescent="0.25">
      <c r="A440" s="119">
        <v>1.23</v>
      </c>
      <c r="B440" s="120" t="s">
        <v>426</v>
      </c>
      <c r="C440" s="122"/>
      <c r="D440" s="22"/>
      <c r="E440" s="102"/>
      <c r="F440" s="102"/>
      <c r="G440" s="102"/>
      <c r="H440" s="102"/>
      <c r="I440" s="102"/>
      <c r="J440" s="102"/>
      <c r="K440" s="102"/>
      <c r="L440" s="102"/>
      <c r="M440" s="102"/>
      <c r="N440" s="102"/>
      <c r="O440" s="102"/>
    </row>
    <row r="441" spans="1:15" x14ac:dyDescent="0.25">
      <c r="A441" s="170"/>
      <c r="B441" s="121" t="s">
        <v>1281</v>
      </c>
      <c r="C441" s="122">
        <v>3551</v>
      </c>
      <c r="D441" s="29"/>
      <c r="E441" s="102"/>
      <c r="F441" s="102"/>
      <c r="G441" s="102"/>
      <c r="H441" s="102"/>
      <c r="I441" s="102"/>
      <c r="J441" s="102"/>
      <c r="K441" s="102"/>
      <c r="L441" s="102"/>
      <c r="M441" s="102"/>
      <c r="N441" s="102"/>
      <c r="O441" s="102"/>
    </row>
    <row r="442" spans="1:15" x14ac:dyDescent="0.25">
      <c r="A442" s="170"/>
      <c r="B442" s="121" t="s">
        <v>1151</v>
      </c>
      <c r="C442" s="122"/>
      <c r="D442" s="29"/>
      <c r="E442" s="102"/>
      <c r="F442" s="102"/>
      <c r="G442" s="102"/>
      <c r="H442" s="102"/>
      <c r="I442" s="102"/>
      <c r="J442" s="102"/>
      <c r="K442" s="102"/>
      <c r="L442" s="102"/>
      <c r="M442" s="102"/>
      <c r="N442" s="102"/>
      <c r="O442" s="102"/>
    </row>
    <row r="443" spans="1:15" x14ac:dyDescent="0.25">
      <c r="A443" s="170"/>
      <c r="B443" s="121" t="s">
        <v>1152</v>
      </c>
      <c r="C443" s="122"/>
      <c r="D443" s="29"/>
      <c r="E443" s="102"/>
      <c r="F443" s="102"/>
      <c r="G443" s="102"/>
      <c r="H443" s="102"/>
      <c r="I443" s="102"/>
      <c r="J443" s="102"/>
      <c r="K443" s="102"/>
      <c r="L443" s="102"/>
      <c r="M443" s="102"/>
      <c r="N443" s="102"/>
      <c r="O443" s="102"/>
    </row>
    <row r="444" spans="1:15" x14ac:dyDescent="0.25">
      <c r="A444" s="170"/>
      <c r="B444" s="121" t="s">
        <v>1282</v>
      </c>
      <c r="C444" s="122">
        <v>3591</v>
      </c>
      <c r="D444" s="29"/>
      <c r="E444" s="102"/>
      <c r="F444" s="102"/>
      <c r="G444" s="102"/>
      <c r="H444" s="102"/>
      <c r="I444" s="102"/>
      <c r="J444" s="102"/>
      <c r="K444" s="102"/>
      <c r="L444" s="102"/>
      <c r="M444" s="102"/>
      <c r="N444" s="102"/>
      <c r="O444" s="102"/>
    </row>
    <row r="445" spans="1:15" x14ac:dyDescent="0.25">
      <c r="A445" s="170"/>
      <c r="B445" s="121" t="s">
        <v>1151</v>
      </c>
      <c r="C445" s="122" t="str">
        <f>+CONCATENATE(C444,"S")</f>
        <v>3591S</v>
      </c>
      <c r="D445" s="29"/>
      <c r="E445" s="102"/>
      <c r="F445" s="102"/>
      <c r="G445" s="102"/>
      <c r="H445" s="102"/>
      <c r="I445" s="102"/>
      <c r="J445" s="102"/>
      <c r="K445" s="102"/>
      <c r="L445" s="102"/>
      <c r="M445" s="102"/>
      <c r="N445" s="102"/>
      <c r="O445" s="102"/>
    </row>
    <row r="446" spans="1:15" x14ac:dyDescent="0.25">
      <c r="A446" s="170"/>
      <c r="B446" s="121" t="s">
        <v>1152</v>
      </c>
      <c r="C446" s="122" t="str">
        <f>+CONCATENATE(C444,"D")</f>
        <v>3591D</v>
      </c>
      <c r="D446" s="29"/>
      <c r="E446" s="102"/>
      <c r="F446" s="102"/>
      <c r="G446" s="102"/>
      <c r="H446" s="102"/>
      <c r="I446" s="102"/>
      <c r="J446" s="102"/>
      <c r="K446" s="102"/>
      <c r="L446" s="102"/>
      <c r="M446" s="102"/>
      <c r="N446" s="102"/>
      <c r="O446" s="102"/>
    </row>
    <row r="447" spans="1:15" x14ac:dyDescent="0.25">
      <c r="A447" s="170"/>
      <c r="B447" s="121" t="s">
        <v>1283</v>
      </c>
      <c r="C447" s="122">
        <v>3592</v>
      </c>
      <c r="D447" s="29"/>
      <c r="E447" s="102"/>
      <c r="F447" s="102"/>
      <c r="G447" s="102"/>
      <c r="H447" s="102"/>
      <c r="I447" s="102"/>
      <c r="J447" s="102"/>
      <c r="K447" s="102"/>
      <c r="L447" s="102"/>
      <c r="M447" s="102"/>
      <c r="N447" s="102"/>
      <c r="O447" s="102"/>
    </row>
    <row r="448" spans="1:15" x14ac:dyDescent="0.25">
      <c r="A448" s="170"/>
      <c r="B448" s="121" t="s">
        <v>1151</v>
      </c>
      <c r="C448" s="122" t="str">
        <f>+CONCATENATE(C447,"S")</f>
        <v>3592S</v>
      </c>
      <c r="D448" s="29"/>
      <c r="E448" s="102"/>
      <c r="F448" s="102"/>
      <c r="G448" s="102"/>
      <c r="H448" s="102"/>
      <c r="I448" s="102"/>
      <c r="J448" s="102"/>
      <c r="K448" s="102"/>
      <c r="L448" s="102"/>
      <c r="M448" s="102"/>
      <c r="N448" s="102"/>
      <c r="O448" s="102"/>
    </row>
    <row r="449" spans="1:15" x14ac:dyDescent="0.25">
      <c r="A449" s="170"/>
      <c r="B449" s="121" t="s">
        <v>1152</v>
      </c>
      <c r="C449" s="122" t="str">
        <f>+CONCATENATE(C447,"D")</f>
        <v>3592D</v>
      </c>
      <c r="D449" s="29"/>
      <c r="E449" s="102"/>
      <c r="F449" s="102"/>
      <c r="G449" s="102"/>
      <c r="H449" s="102"/>
      <c r="I449" s="102"/>
      <c r="J449" s="102"/>
      <c r="K449" s="102"/>
      <c r="L449" s="102"/>
      <c r="M449" s="102"/>
      <c r="N449" s="102"/>
      <c r="O449" s="102"/>
    </row>
    <row r="450" spans="1:15" x14ac:dyDescent="0.25">
      <c r="A450" s="170"/>
      <c r="B450" s="121" t="s">
        <v>1284</v>
      </c>
      <c r="C450" s="122">
        <v>3593</v>
      </c>
      <c r="D450" s="29"/>
      <c r="E450" s="102"/>
      <c r="F450" s="102"/>
      <c r="G450" s="102"/>
      <c r="H450" s="102"/>
      <c r="I450" s="102"/>
      <c r="J450" s="102"/>
      <c r="K450" s="102"/>
      <c r="L450" s="102"/>
      <c r="M450" s="102"/>
      <c r="N450" s="102"/>
      <c r="O450" s="102"/>
    </row>
    <row r="451" spans="1:15" x14ac:dyDescent="0.25">
      <c r="A451" s="170"/>
      <c r="B451" s="121" t="s">
        <v>1151</v>
      </c>
      <c r="C451" s="122" t="str">
        <f>+CONCATENATE(C450,"S")</f>
        <v>3593S</v>
      </c>
      <c r="D451" s="29"/>
      <c r="E451" s="102"/>
      <c r="F451" s="102"/>
      <c r="G451" s="102"/>
      <c r="H451" s="102"/>
      <c r="I451" s="102"/>
      <c r="J451" s="102"/>
      <c r="K451" s="102"/>
      <c r="L451" s="102"/>
      <c r="M451" s="102"/>
      <c r="N451" s="102"/>
      <c r="O451" s="102"/>
    </row>
    <row r="452" spans="1:15" x14ac:dyDescent="0.25">
      <c r="A452" s="170"/>
      <c r="B452" s="121" t="s">
        <v>1152</v>
      </c>
      <c r="C452" s="122" t="str">
        <f>+CONCATENATE(C450,"D")</f>
        <v>3593D</v>
      </c>
      <c r="D452" s="29"/>
      <c r="E452" s="102"/>
      <c r="F452" s="102"/>
      <c r="G452" s="102"/>
      <c r="H452" s="102"/>
      <c r="I452" s="102"/>
      <c r="J452" s="102"/>
      <c r="K452" s="102"/>
      <c r="L452" s="102"/>
      <c r="M452" s="102"/>
      <c r="N452" s="102"/>
      <c r="O452" s="102"/>
    </row>
    <row r="453" spans="1:15" x14ac:dyDescent="0.25">
      <c r="A453" s="170"/>
      <c r="B453" s="121" t="s">
        <v>1285</v>
      </c>
      <c r="C453" s="122">
        <v>3594</v>
      </c>
      <c r="D453" s="29"/>
      <c r="E453" s="102"/>
      <c r="F453" s="102"/>
      <c r="G453" s="102"/>
      <c r="H453" s="102"/>
      <c r="I453" s="102"/>
      <c r="J453" s="102"/>
      <c r="K453" s="102"/>
      <c r="L453" s="102"/>
      <c r="M453" s="102"/>
      <c r="N453" s="102"/>
      <c r="O453" s="102"/>
    </row>
    <row r="454" spans="1:15" x14ac:dyDescent="0.25">
      <c r="A454" s="170"/>
      <c r="B454" s="121" t="s">
        <v>1151</v>
      </c>
      <c r="C454" s="122" t="str">
        <f>+CONCATENATE(C453,"S")</f>
        <v>3594S</v>
      </c>
      <c r="D454" s="29"/>
      <c r="E454" s="102"/>
      <c r="F454" s="102"/>
      <c r="G454" s="102"/>
      <c r="H454" s="102"/>
      <c r="I454" s="102"/>
      <c r="J454" s="102"/>
      <c r="K454" s="102"/>
      <c r="L454" s="102"/>
      <c r="M454" s="102"/>
      <c r="N454" s="102"/>
      <c r="O454" s="102"/>
    </row>
    <row r="455" spans="1:15" x14ac:dyDescent="0.25">
      <c r="A455" s="170"/>
      <c r="B455" s="121" t="s">
        <v>1152</v>
      </c>
      <c r="C455" s="122" t="str">
        <f>+CONCATENATE(C453,"D")</f>
        <v>3594D</v>
      </c>
      <c r="D455" s="29"/>
      <c r="E455" s="102"/>
      <c r="F455" s="102"/>
      <c r="G455" s="102"/>
      <c r="H455" s="102"/>
      <c r="I455" s="102"/>
      <c r="J455" s="102"/>
      <c r="K455" s="102"/>
      <c r="L455" s="102"/>
      <c r="M455" s="102"/>
      <c r="N455" s="102"/>
      <c r="O455" s="102"/>
    </row>
    <row r="456" spans="1:15" x14ac:dyDescent="0.25">
      <c r="A456" s="170"/>
      <c r="B456" s="121" t="s">
        <v>1286</v>
      </c>
      <c r="C456" s="122">
        <v>3595</v>
      </c>
      <c r="D456" s="29"/>
      <c r="E456" s="102"/>
      <c r="F456" s="102"/>
      <c r="G456" s="102"/>
      <c r="H456" s="102"/>
      <c r="I456" s="102"/>
      <c r="J456" s="102"/>
      <c r="K456" s="102"/>
      <c r="L456" s="102"/>
      <c r="M456" s="102"/>
      <c r="N456" s="102"/>
      <c r="O456" s="102"/>
    </row>
    <row r="457" spans="1:15" x14ac:dyDescent="0.25">
      <c r="A457" s="170"/>
      <c r="B457" s="121" t="s">
        <v>1151</v>
      </c>
      <c r="C457" s="122" t="str">
        <f>+CONCATENATE(C456,"S")</f>
        <v>3595S</v>
      </c>
      <c r="D457" s="29"/>
      <c r="E457" s="102"/>
      <c r="F457" s="102"/>
      <c r="G457" s="102"/>
      <c r="H457" s="102"/>
      <c r="I457" s="102"/>
      <c r="J457" s="102"/>
      <c r="K457" s="102"/>
      <c r="L457" s="102"/>
      <c r="M457" s="102"/>
      <c r="N457" s="102"/>
      <c r="O457" s="102"/>
    </row>
    <row r="458" spans="1:15" x14ac:dyDescent="0.25">
      <c r="A458" s="170"/>
      <c r="B458" s="121" t="s">
        <v>1152</v>
      </c>
      <c r="C458" s="122" t="str">
        <f>+CONCATENATE(C456,"D")</f>
        <v>3595D</v>
      </c>
      <c r="D458" s="29"/>
      <c r="E458" s="102"/>
      <c r="F458" s="102"/>
      <c r="G458" s="102"/>
      <c r="H458" s="102"/>
      <c r="I458" s="102"/>
      <c r="J458" s="102"/>
      <c r="K458" s="102"/>
      <c r="L458" s="102"/>
      <c r="M458" s="102"/>
      <c r="N458" s="102"/>
      <c r="O458" s="102"/>
    </row>
    <row r="459" spans="1:15" x14ac:dyDescent="0.25">
      <c r="A459" s="170"/>
      <c r="B459" s="121" t="s">
        <v>1287</v>
      </c>
      <c r="C459" s="122">
        <v>3596</v>
      </c>
      <c r="D459" s="29"/>
      <c r="E459" s="102"/>
      <c r="F459" s="102"/>
      <c r="G459" s="102"/>
      <c r="H459" s="102"/>
      <c r="I459" s="102"/>
      <c r="J459" s="102"/>
      <c r="K459" s="102"/>
      <c r="L459" s="102"/>
      <c r="M459" s="102"/>
      <c r="N459" s="102"/>
      <c r="O459" s="102"/>
    </row>
    <row r="460" spans="1:15" x14ac:dyDescent="0.25">
      <c r="A460" s="170"/>
      <c r="B460" s="121" t="s">
        <v>1151</v>
      </c>
      <c r="C460" s="122" t="str">
        <f>+CONCATENATE(C459,"S")</f>
        <v>3596S</v>
      </c>
      <c r="D460" s="29"/>
      <c r="E460" s="102"/>
      <c r="F460" s="102"/>
      <c r="G460" s="102"/>
      <c r="H460" s="102"/>
      <c r="I460" s="102"/>
      <c r="J460" s="102"/>
      <c r="K460" s="102"/>
      <c r="L460" s="102"/>
      <c r="M460" s="102"/>
      <c r="N460" s="102"/>
      <c r="O460" s="102"/>
    </row>
    <row r="461" spans="1:15" x14ac:dyDescent="0.25">
      <c r="A461" s="170"/>
      <c r="B461" s="121" t="s">
        <v>1152</v>
      </c>
      <c r="C461" s="122" t="str">
        <f>+CONCATENATE(C459,"D")</f>
        <v>3596D</v>
      </c>
      <c r="D461" s="29"/>
      <c r="E461" s="102"/>
      <c r="F461" s="102"/>
      <c r="G461" s="102"/>
      <c r="H461" s="102"/>
      <c r="I461" s="102"/>
      <c r="J461" s="102"/>
      <c r="K461" s="102"/>
      <c r="L461" s="102"/>
      <c r="M461" s="102"/>
      <c r="N461" s="102"/>
      <c r="O461" s="102"/>
    </row>
    <row r="462" spans="1:15" x14ac:dyDescent="0.25">
      <c r="A462" s="170"/>
      <c r="B462" s="121" t="s">
        <v>1288</v>
      </c>
      <c r="C462" s="122">
        <v>3552</v>
      </c>
      <c r="D462" s="29"/>
      <c r="E462" s="102"/>
      <c r="F462" s="102"/>
      <c r="G462" s="102"/>
      <c r="H462" s="102"/>
      <c r="I462" s="102"/>
      <c r="J462" s="102"/>
      <c r="K462" s="102"/>
      <c r="L462" s="102"/>
      <c r="M462" s="102"/>
      <c r="N462" s="102"/>
      <c r="O462" s="102"/>
    </row>
    <row r="463" spans="1:15" x14ac:dyDescent="0.25">
      <c r="A463" s="170"/>
      <c r="B463" s="121" t="s">
        <v>1151</v>
      </c>
      <c r="C463" s="122" t="str">
        <f>+CONCATENATE(C462,"S")</f>
        <v>3552S</v>
      </c>
      <c r="D463" s="29"/>
      <c r="E463" s="102"/>
      <c r="F463" s="102"/>
      <c r="G463" s="102"/>
      <c r="H463" s="102"/>
      <c r="I463" s="102"/>
      <c r="J463" s="102"/>
      <c r="K463" s="102"/>
      <c r="L463" s="102"/>
      <c r="M463" s="102"/>
      <c r="N463" s="102"/>
      <c r="O463" s="102"/>
    </row>
    <row r="464" spans="1:15" x14ac:dyDescent="0.25">
      <c r="A464" s="170"/>
      <c r="B464" s="121" t="s">
        <v>1152</v>
      </c>
      <c r="C464" s="122" t="str">
        <f>+CONCATENATE(C462,"D")</f>
        <v>3552D</v>
      </c>
      <c r="D464" s="29"/>
      <c r="E464" s="102"/>
      <c r="F464" s="102"/>
      <c r="G464" s="102"/>
      <c r="H464" s="102"/>
      <c r="I464" s="102"/>
      <c r="J464" s="102"/>
      <c r="K464" s="102"/>
      <c r="L464" s="102"/>
      <c r="M464" s="102"/>
      <c r="N464" s="102"/>
      <c r="O464" s="102"/>
    </row>
    <row r="465" spans="1:15" x14ac:dyDescent="0.25">
      <c r="A465" s="170"/>
      <c r="B465" s="121" t="s">
        <v>1289</v>
      </c>
      <c r="C465" s="122">
        <v>3597</v>
      </c>
      <c r="D465" s="29"/>
      <c r="E465" s="102"/>
      <c r="F465" s="102"/>
      <c r="G465" s="102"/>
      <c r="H465" s="102"/>
      <c r="I465" s="102"/>
      <c r="J465" s="102"/>
      <c r="K465" s="102"/>
      <c r="L465" s="102"/>
      <c r="M465" s="102"/>
      <c r="N465" s="102"/>
      <c r="O465" s="102"/>
    </row>
    <row r="466" spans="1:15" x14ac:dyDescent="0.25">
      <c r="A466" s="170"/>
      <c r="B466" s="121" t="s">
        <v>1151</v>
      </c>
      <c r="C466" s="122" t="str">
        <f>+CONCATENATE(C465,"S")</f>
        <v>3597S</v>
      </c>
      <c r="D466" s="29"/>
      <c r="E466" s="102"/>
      <c r="F466" s="102"/>
      <c r="G466" s="102"/>
      <c r="H466" s="102"/>
      <c r="I466" s="102"/>
      <c r="J466" s="102"/>
      <c r="K466" s="102"/>
      <c r="L466" s="102"/>
      <c r="M466" s="102"/>
      <c r="N466" s="102"/>
      <c r="O466" s="102"/>
    </row>
    <row r="467" spans="1:15" x14ac:dyDescent="0.25">
      <c r="A467" s="170"/>
      <c r="B467" s="121" t="s">
        <v>1152</v>
      </c>
      <c r="C467" s="122" t="str">
        <f>+CONCATENATE(C465,"D")</f>
        <v>3597D</v>
      </c>
      <c r="D467" s="29"/>
      <c r="E467" s="102"/>
      <c r="F467" s="102"/>
      <c r="G467" s="102"/>
      <c r="H467" s="102"/>
      <c r="I467" s="102"/>
      <c r="J467" s="102"/>
      <c r="K467" s="102"/>
      <c r="L467" s="102"/>
      <c r="M467" s="102"/>
      <c r="N467" s="102"/>
      <c r="O467" s="102"/>
    </row>
    <row r="468" spans="1:15" x14ac:dyDescent="0.25">
      <c r="A468" s="170"/>
      <c r="B468" s="121" t="s">
        <v>1290</v>
      </c>
      <c r="C468" s="122">
        <v>3598</v>
      </c>
      <c r="D468" s="29"/>
      <c r="E468" s="102"/>
      <c r="F468" s="102"/>
      <c r="G468" s="102"/>
      <c r="H468" s="102"/>
      <c r="I468" s="102"/>
      <c r="J468" s="102"/>
      <c r="K468" s="102"/>
      <c r="L468" s="102"/>
      <c r="M468" s="102"/>
      <c r="N468" s="102"/>
      <c r="O468" s="102"/>
    </row>
    <row r="469" spans="1:15" x14ac:dyDescent="0.25">
      <c r="A469" s="170"/>
      <c r="B469" s="121" t="s">
        <v>1151</v>
      </c>
      <c r="C469" s="122" t="str">
        <f>+CONCATENATE(C468,"S")</f>
        <v>3598S</v>
      </c>
      <c r="D469" s="29"/>
      <c r="E469" s="102"/>
      <c r="F469" s="102"/>
      <c r="G469" s="102"/>
      <c r="H469" s="102"/>
      <c r="I469" s="102"/>
      <c r="J469" s="102"/>
      <c r="K469" s="102"/>
      <c r="L469" s="102"/>
      <c r="M469" s="102"/>
      <c r="N469" s="102"/>
      <c r="O469" s="102"/>
    </row>
    <row r="470" spans="1:15" x14ac:dyDescent="0.25">
      <c r="A470" s="170"/>
      <c r="B470" s="121" t="s">
        <v>1152</v>
      </c>
      <c r="C470" s="122" t="str">
        <f>+CONCATENATE(C468,"D")</f>
        <v>3598D</v>
      </c>
      <c r="D470" s="29"/>
      <c r="E470" s="102"/>
      <c r="F470" s="102"/>
      <c r="G470" s="102"/>
      <c r="H470" s="102"/>
      <c r="I470" s="102"/>
      <c r="J470" s="102"/>
      <c r="K470" s="102"/>
      <c r="L470" s="102"/>
      <c r="M470" s="102"/>
      <c r="N470" s="102"/>
      <c r="O470" s="102"/>
    </row>
    <row r="471" spans="1:15" x14ac:dyDescent="0.25">
      <c r="A471" s="170"/>
      <c r="B471" s="121" t="s">
        <v>1291</v>
      </c>
      <c r="C471" s="122">
        <v>3553</v>
      </c>
      <c r="D471" s="29"/>
      <c r="E471" s="102"/>
      <c r="F471" s="102"/>
      <c r="G471" s="102"/>
      <c r="H471" s="102"/>
      <c r="I471" s="102"/>
      <c r="J471" s="102"/>
      <c r="K471" s="102"/>
      <c r="L471" s="102"/>
      <c r="M471" s="102"/>
      <c r="N471" s="102"/>
      <c r="O471" s="102"/>
    </row>
    <row r="472" spans="1:15" x14ac:dyDescent="0.25">
      <c r="A472" s="170"/>
      <c r="B472" s="121" t="s">
        <v>1292</v>
      </c>
      <c r="C472" s="122">
        <v>3555</v>
      </c>
      <c r="D472" s="29">
        <f>SUM(D441:D471)</f>
        <v>0</v>
      </c>
      <c r="E472" s="102"/>
      <c r="F472" s="102"/>
      <c r="G472" s="102"/>
      <c r="H472" s="102"/>
      <c r="I472" s="102"/>
      <c r="J472" s="102"/>
      <c r="K472" s="102"/>
      <c r="L472" s="102"/>
      <c r="M472" s="102"/>
      <c r="N472" s="102"/>
      <c r="O472" s="102"/>
    </row>
    <row r="473" spans="1:15" x14ac:dyDescent="0.25">
      <c r="A473" s="170"/>
      <c r="B473" s="120" t="s">
        <v>553</v>
      </c>
      <c r="C473" s="101">
        <v>3560</v>
      </c>
      <c r="D473" s="22">
        <f>D439+D472</f>
        <v>0</v>
      </c>
      <c r="E473" s="102"/>
      <c r="F473" s="102"/>
      <c r="G473" s="102"/>
      <c r="H473" s="102"/>
      <c r="I473" s="102"/>
      <c r="J473" s="102"/>
      <c r="K473" s="102"/>
      <c r="L473" s="102"/>
      <c r="M473" s="102"/>
      <c r="N473" s="102"/>
      <c r="O473" s="102"/>
    </row>
    <row r="474" spans="1:15" x14ac:dyDescent="0.25">
      <c r="A474" s="119">
        <v>1.24</v>
      </c>
      <c r="B474" s="120" t="s">
        <v>427</v>
      </c>
      <c r="C474" s="122"/>
      <c r="D474" s="22"/>
      <c r="E474" s="102"/>
      <c r="F474" s="102"/>
      <c r="G474" s="102"/>
      <c r="H474" s="102"/>
      <c r="I474" s="102"/>
      <c r="J474" s="102"/>
      <c r="K474" s="102"/>
      <c r="L474" s="102"/>
      <c r="M474" s="102"/>
      <c r="N474" s="102"/>
      <c r="O474" s="102"/>
    </row>
    <row r="475" spans="1:15" x14ac:dyDescent="0.25">
      <c r="A475" s="170"/>
      <c r="B475" s="121" t="s">
        <v>1293</v>
      </c>
      <c r="C475" s="122">
        <v>3561</v>
      </c>
      <c r="D475" s="29"/>
      <c r="E475" s="102"/>
      <c r="F475" s="102"/>
      <c r="G475" s="102"/>
      <c r="H475" s="102"/>
      <c r="I475" s="102"/>
      <c r="J475" s="102"/>
      <c r="K475" s="102"/>
      <c r="L475" s="102"/>
      <c r="M475" s="102"/>
      <c r="N475" s="102"/>
      <c r="O475" s="102"/>
    </row>
    <row r="476" spans="1:15" x14ac:dyDescent="0.25">
      <c r="A476" s="170"/>
      <c r="B476" s="121" t="s">
        <v>1294</v>
      </c>
      <c r="C476" s="122">
        <v>3562</v>
      </c>
      <c r="D476" s="29"/>
      <c r="E476" s="102"/>
      <c r="F476" s="102"/>
      <c r="G476" s="102"/>
      <c r="H476" s="102"/>
      <c r="I476" s="102"/>
      <c r="J476" s="102"/>
      <c r="K476" s="102"/>
      <c r="L476" s="102"/>
      <c r="M476" s="102"/>
      <c r="N476" s="102"/>
      <c r="O476" s="102"/>
    </row>
    <row r="477" spans="1:15" x14ac:dyDescent="0.25">
      <c r="A477" s="170"/>
      <c r="B477" s="121" t="s">
        <v>1295</v>
      </c>
      <c r="C477" s="122">
        <v>3563</v>
      </c>
      <c r="D477" s="29"/>
      <c r="E477" s="102"/>
      <c r="F477" s="102"/>
      <c r="G477" s="102"/>
      <c r="H477" s="102"/>
      <c r="I477" s="102"/>
      <c r="J477" s="102"/>
      <c r="K477" s="102"/>
      <c r="L477" s="102"/>
      <c r="M477" s="102"/>
      <c r="N477" s="102"/>
      <c r="O477" s="102"/>
    </row>
    <row r="478" spans="1:15" x14ac:dyDescent="0.25">
      <c r="A478" s="170"/>
      <c r="B478" s="121" t="s">
        <v>1296</v>
      </c>
      <c r="C478" s="122">
        <v>3564</v>
      </c>
      <c r="D478" s="29"/>
      <c r="E478" s="102"/>
      <c r="F478" s="102"/>
      <c r="G478" s="102"/>
      <c r="H478" s="102"/>
      <c r="I478" s="102"/>
      <c r="J478" s="102"/>
      <c r="K478" s="102"/>
      <c r="L478" s="102"/>
      <c r="M478" s="102"/>
      <c r="N478" s="102"/>
      <c r="O478" s="102"/>
    </row>
    <row r="479" spans="1:15" x14ac:dyDescent="0.25">
      <c r="A479" s="170"/>
      <c r="B479" s="120" t="s">
        <v>428</v>
      </c>
      <c r="C479" s="101">
        <v>3570</v>
      </c>
      <c r="D479" s="22">
        <f>SUM(D475:D478)</f>
        <v>0</v>
      </c>
      <c r="E479" s="102"/>
      <c r="F479" s="102"/>
      <c r="G479" s="102"/>
      <c r="H479" s="102"/>
      <c r="I479" s="102"/>
      <c r="J479" s="102"/>
      <c r="K479" s="102"/>
      <c r="L479" s="102"/>
      <c r="M479" s="102"/>
      <c r="N479" s="102"/>
      <c r="O479" s="102"/>
    </row>
    <row r="480" spans="1:15" x14ac:dyDescent="0.25">
      <c r="A480" s="113">
        <v>1.25</v>
      </c>
      <c r="B480" s="120" t="s">
        <v>1371</v>
      </c>
      <c r="C480" s="122">
        <v>3340</v>
      </c>
      <c r="D480" s="39"/>
      <c r="E480" s="102"/>
      <c r="F480" s="102"/>
      <c r="G480" s="102"/>
      <c r="H480" s="102"/>
      <c r="I480" s="102"/>
      <c r="J480" s="102"/>
      <c r="K480" s="102"/>
      <c r="L480" s="102"/>
      <c r="M480" s="102"/>
      <c r="N480" s="102"/>
      <c r="O480" s="102"/>
    </row>
    <row r="481" spans="1:15" x14ac:dyDescent="0.25">
      <c r="A481" s="172">
        <v>1.26</v>
      </c>
      <c r="B481" s="120" t="s">
        <v>1111</v>
      </c>
      <c r="C481" s="101"/>
      <c r="D481" s="39"/>
      <c r="E481" s="102"/>
      <c r="F481" s="102"/>
      <c r="G481" s="102"/>
      <c r="H481" s="102"/>
      <c r="I481" s="102"/>
      <c r="J481" s="102"/>
      <c r="K481" s="102"/>
      <c r="L481" s="102"/>
      <c r="M481" s="102"/>
      <c r="N481" s="102"/>
      <c r="O481" s="102"/>
    </row>
    <row r="482" spans="1:15" x14ac:dyDescent="0.25">
      <c r="A482" s="172" t="s">
        <v>586</v>
      </c>
      <c r="B482" s="121" t="s">
        <v>1297</v>
      </c>
      <c r="C482" s="122">
        <v>3341</v>
      </c>
      <c r="D482" s="39"/>
      <c r="E482" s="102"/>
      <c r="F482" s="102"/>
      <c r="G482" s="102"/>
      <c r="H482" s="102"/>
      <c r="I482" s="102"/>
      <c r="J482" s="102"/>
      <c r="K482" s="102"/>
      <c r="L482" s="102"/>
      <c r="M482" s="102"/>
      <c r="N482" s="102"/>
      <c r="O482" s="102"/>
    </row>
    <row r="483" spans="1:15" x14ac:dyDescent="0.25">
      <c r="A483" s="172"/>
      <c r="B483" s="121" t="s">
        <v>1298</v>
      </c>
      <c r="C483" s="122">
        <v>3342</v>
      </c>
      <c r="D483" s="39"/>
      <c r="E483" s="102"/>
      <c r="F483" s="102"/>
      <c r="G483" s="102"/>
      <c r="H483" s="102"/>
      <c r="I483" s="102"/>
      <c r="J483" s="102"/>
      <c r="K483" s="102"/>
      <c r="L483" s="102"/>
      <c r="M483" s="102"/>
      <c r="N483" s="102"/>
      <c r="O483" s="102"/>
    </row>
    <row r="484" spans="1:15" x14ac:dyDescent="0.25">
      <c r="A484" s="172"/>
      <c r="B484" s="121" t="s">
        <v>1299</v>
      </c>
      <c r="C484" s="122">
        <v>3343</v>
      </c>
      <c r="D484" s="39"/>
      <c r="E484" s="102"/>
      <c r="F484" s="102"/>
      <c r="G484" s="102"/>
      <c r="H484" s="102"/>
      <c r="I484" s="102"/>
      <c r="J484" s="102"/>
      <c r="K484" s="102"/>
      <c r="L484" s="102"/>
      <c r="M484" s="102"/>
      <c r="N484" s="102"/>
      <c r="O484" s="102"/>
    </row>
    <row r="485" spans="1:15" x14ac:dyDescent="0.25">
      <c r="A485" s="172"/>
      <c r="B485" s="120" t="s">
        <v>587</v>
      </c>
      <c r="C485" s="101">
        <v>3345</v>
      </c>
      <c r="D485" s="39">
        <f>D482+D483+D484</f>
        <v>0</v>
      </c>
      <c r="E485" s="102"/>
      <c r="F485" s="102"/>
      <c r="G485" s="102"/>
      <c r="H485" s="102"/>
      <c r="I485" s="102"/>
      <c r="J485" s="102"/>
      <c r="K485" s="102"/>
      <c r="L485" s="102"/>
      <c r="M485" s="102"/>
      <c r="N485" s="102"/>
      <c r="O485" s="102"/>
    </row>
    <row r="486" spans="1:15" x14ac:dyDescent="0.25">
      <c r="A486" s="113">
        <v>1.27</v>
      </c>
      <c r="B486" s="120" t="s">
        <v>1372</v>
      </c>
      <c r="C486" s="101"/>
      <c r="D486" s="39"/>
      <c r="E486" s="102"/>
      <c r="F486" s="102"/>
      <c r="G486" s="102"/>
      <c r="H486" s="102"/>
      <c r="I486" s="102"/>
      <c r="J486" s="102"/>
      <c r="K486" s="102"/>
      <c r="L486" s="102"/>
      <c r="M486" s="102"/>
      <c r="N486" s="102"/>
      <c r="O486" s="102"/>
    </row>
    <row r="487" spans="1:15" x14ac:dyDescent="0.25">
      <c r="A487" s="172"/>
      <c r="B487" s="121" t="s">
        <v>1300</v>
      </c>
      <c r="C487" s="122">
        <v>3346</v>
      </c>
      <c r="D487" s="39"/>
      <c r="E487" s="102"/>
      <c r="F487" s="102"/>
      <c r="G487" s="102"/>
      <c r="H487" s="102"/>
      <c r="I487" s="102"/>
      <c r="J487" s="102"/>
      <c r="K487" s="102"/>
      <c r="L487" s="102"/>
      <c r="M487" s="102"/>
      <c r="N487" s="102"/>
      <c r="O487" s="102"/>
    </row>
    <row r="488" spans="1:15" x14ac:dyDescent="0.25">
      <c r="A488" s="172"/>
      <c r="B488" s="121" t="s">
        <v>1301</v>
      </c>
      <c r="C488" s="122">
        <v>3347</v>
      </c>
      <c r="D488" s="39"/>
      <c r="E488" s="102"/>
      <c r="F488" s="102"/>
      <c r="G488" s="102"/>
      <c r="H488" s="102"/>
      <c r="I488" s="102"/>
      <c r="J488" s="102"/>
      <c r="K488" s="102"/>
      <c r="L488" s="102"/>
      <c r="M488" s="102"/>
      <c r="N488" s="102"/>
      <c r="O488" s="102"/>
    </row>
    <row r="489" spans="1:15" x14ac:dyDescent="0.25">
      <c r="A489" s="172"/>
      <c r="B489" s="121" t="s">
        <v>1302</v>
      </c>
      <c r="C489" s="122">
        <v>3348</v>
      </c>
      <c r="D489" s="39"/>
      <c r="E489" s="102"/>
      <c r="F489" s="102"/>
      <c r="G489" s="102"/>
      <c r="H489" s="102"/>
      <c r="I489" s="102"/>
      <c r="J489" s="102"/>
      <c r="K489" s="102"/>
      <c r="L489" s="102"/>
      <c r="M489" s="102"/>
      <c r="N489" s="102"/>
      <c r="O489" s="102"/>
    </row>
    <row r="490" spans="1:15" x14ac:dyDescent="0.25">
      <c r="A490" s="172"/>
      <c r="B490" s="120" t="s">
        <v>588</v>
      </c>
      <c r="C490" s="101">
        <v>3350</v>
      </c>
      <c r="D490" s="39">
        <f>D487+D488+D489</f>
        <v>0</v>
      </c>
      <c r="E490" s="102"/>
      <c r="F490" s="102"/>
      <c r="G490" s="102"/>
      <c r="H490" s="102"/>
      <c r="I490" s="102"/>
      <c r="J490" s="102"/>
      <c r="K490" s="102"/>
      <c r="L490" s="102"/>
      <c r="M490" s="102"/>
      <c r="N490" s="102"/>
      <c r="O490" s="102"/>
    </row>
    <row r="491" spans="1:15" x14ac:dyDescent="0.25">
      <c r="A491" s="119" t="s">
        <v>118</v>
      </c>
      <c r="B491" s="120" t="s">
        <v>429</v>
      </c>
      <c r="C491" s="122"/>
      <c r="D491" s="22"/>
      <c r="E491" s="102"/>
      <c r="F491" s="102"/>
      <c r="G491" s="102"/>
      <c r="H491" s="102"/>
      <c r="I491" s="102"/>
      <c r="J491" s="102"/>
      <c r="K491" s="102"/>
      <c r="L491" s="102"/>
      <c r="M491" s="102"/>
      <c r="N491" s="102"/>
      <c r="O491" s="102"/>
    </row>
    <row r="492" spans="1:15" x14ac:dyDescent="0.25">
      <c r="A492" s="119">
        <v>2.1</v>
      </c>
      <c r="B492" s="121" t="s">
        <v>430</v>
      </c>
      <c r="C492" s="122">
        <v>3161</v>
      </c>
      <c r="D492" s="22"/>
      <c r="E492" s="102"/>
      <c r="F492" s="102"/>
      <c r="G492" s="102"/>
      <c r="H492" s="102"/>
      <c r="I492" s="102"/>
      <c r="J492" s="102"/>
      <c r="K492" s="102"/>
      <c r="L492" s="102"/>
      <c r="M492" s="102"/>
      <c r="N492" s="102"/>
      <c r="O492" s="102"/>
    </row>
    <row r="493" spans="1:15" x14ac:dyDescent="0.25">
      <c r="A493" s="170">
        <v>2.2000000000000002</v>
      </c>
      <c r="B493" s="121" t="s">
        <v>431</v>
      </c>
      <c r="C493" s="122">
        <v>3168</v>
      </c>
      <c r="D493" s="29"/>
      <c r="E493" s="102"/>
      <c r="F493" s="102"/>
      <c r="G493" s="102"/>
      <c r="H493" s="102"/>
      <c r="I493" s="102"/>
      <c r="J493" s="102"/>
      <c r="K493" s="102"/>
      <c r="L493" s="102"/>
      <c r="M493" s="102"/>
      <c r="N493" s="102"/>
      <c r="O493" s="102"/>
    </row>
    <row r="494" spans="1:15" x14ac:dyDescent="0.25">
      <c r="A494" s="170">
        <v>2.2999999999999998</v>
      </c>
      <c r="B494" s="121" t="s">
        <v>432</v>
      </c>
      <c r="C494" s="122">
        <v>3169</v>
      </c>
      <c r="D494" s="29"/>
      <c r="E494" s="102"/>
      <c r="F494" s="102"/>
      <c r="G494" s="102"/>
      <c r="H494" s="102"/>
      <c r="I494" s="102"/>
      <c r="J494" s="102"/>
      <c r="K494" s="102"/>
      <c r="L494" s="102"/>
      <c r="M494" s="102"/>
      <c r="N494" s="102"/>
      <c r="O494" s="102"/>
    </row>
    <row r="495" spans="1:15" x14ac:dyDescent="0.25">
      <c r="A495" s="172">
        <v>2.4</v>
      </c>
      <c r="B495" s="121" t="s">
        <v>589</v>
      </c>
      <c r="C495" s="122">
        <v>3162</v>
      </c>
      <c r="D495" s="39"/>
      <c r="E495" s="102"/>
      <c r="F495" s="102"/>
      <c r="G495" s="102"/>
      <c r="H495" s="102"/>
      <c r="I495" s="102"/>
      <c r="J495" s="102"/>
      <c r="K495" s="102"/>
      <c r="L495" s="102"/>
      <c r="M495" s="102"/>
      <c r="N495" s="102"/>
      <c r="O495" s="102"/>
    </row>
    <row r="496" spans="1:15" x14ac:dyDescent="0.25">
      <c r="A496" s="172">
        <v>2.5</v>
      </c>
      <c r="B496" s="121" t="s">
        <v>590</v>
      </c>
      <c r="C496" s="122">
        <v>3163</v>
      </c>
      <c r="D496" s="39"/>
      <c r="E496" s="102"/>
      <c r="F496" s="102"/>
      <c r="G496" s="102"/>
      <c r="H496" s="102"/>
      <c r="I496" s="102"/>
      <c r="J496" s="102"/>
      <c r="K496" s="102"/>
      <c r="L496" s="102"/>
      <c r="M496" s="102"/>
      <c r="N496" s="102"/>
      <c r="O496" s="102"/>
    </row>
    <row r="497" spans="1:15" x14ac:dyDescent="0.25">
      <c r="A497" s="172">
        <v>2.6</v>
      </c>
      <c r="B497" s="121" t="s">
        <v>591</v>
      </c>
      <c r="C497" s="122">
        <v>3164</v>
      </c>
      <c r="D497" s="39"/>
      <c r="E497" s="102"/>
      <c r="F497" s="102"/>
      <c r="G497" s="102"/>
      <c r="H497" s="102"/>
      <c r="I497" s="102"/>
      <c r="J497" s="102"/>
      <c r="K497" s="102"/>
      <c r="L497" s="102"/>
      <c r="M497" s="102"/>
      <c r="N497" s="102"/>
      <c r="O497" s="102"/>
    </row>
    <row r="498" spans="1:15" x14ac:dyDescent="0.25">
      <c r="A498" s="172">
        <v>2.7</v>
      </c>
      <c r="B498" s="121" t="s">
        <v>592</v>
      </c>
      <c r="C498" s="122">
        <v>3165</v>
      </c>
      <c r="D498" s="39"/>
      <c r="E498" s="102"/>
      <c r="F498" s="102"/>
      <c r="G498" s="102"/>
      <c r="H498" s="102"/>
      <c r="I498" s="102"/>
      <c r="J498" s="102"/>
      <c r="K498" s="102"/>
      <c r="L498" s="102"/>
      <c r="M498" s="102"/>
      <c r="N498" s="102"/>
      <c r="O498" s="102"/>
    </row>
    <row r="499" spans="1:15" x14ac:dyDescent="0.25">
      <c r="A499" s="172">
        <v>2.8</v>
      </c>
      <c r="B499" s="121" t="s">
        <v>593</v>
      </c>
      <c r="C499" s="122">
        <v>3166</v>
      </c>
      <c r="D499" s="39"/>
      <c r="E499" s="102"/>
      <c r="F499" s="102"/>
      <c r="G499" s="102"/>
      <c r="H499" s="102"/>
      <c r="I499" s="102"/>
      <c r="J499" s="102"/>
      <c r="K499" s="102"/>
      <c r="L499" s="102"/>
      <c r="M499" s="102"/>
      <c r="N499" s="102"/>
      <c r="O499" s="102"/>
    </row>
    <row r="500" spans="1:15" x14ac:dyDescent="0.25">
      <c r="A500" s="172">
        <v>2.9</v>
      </c>
      <c r="B500" s="121" t="s">
        <v>594</v>
      </c>
      <c r="C500" s="122">
        <v>3167</v>
      </c>
      <c r="D500" s="39"/>
      <c r="E500" s="102"/>
      <c r="F500" s="102"/>
      <c r="G500" s="102"/>
      <c r="H500" s="102"/>
      <c r="I500" s="102"/>
      <c r="J500" s="102"/>
      <c r="K500" s="102"/>
      <c r="L500" s="102"/>
      <c r="M500" s="102"/>
      <c r="N500" s="102"/>
      <c r="O500" s="102"/>
    </row>
    <row r="501" spans="1:15" ht="30" x14ac:dyDescent="0.25">
      <c r="A501" s="175">
        <v>2.1</v>
      </c>
      <c r="B501" s="121" t="s">
        <v>595</v>
      </c>
      <c r="C501" s="122">
        <v>3170</v>
      </c>
      <c r="D501" s="39"/>
      <c r="E501" s="102"/>
      <c r="F501" s="102"/>
      <c r="G501" s="102"/>
      <c r="H501" s="102"/>
      <c r="I501" s="102"/>
      <c r="J501" s="102"/>
      <c r="K501" s="102"/>
      <c r="L501" s="102"/>
      <c r="M501" s="102"/>
      <c r="N501" s="102"/>
      <c r="O501" s="102"/>
    </row>
    <row r="502" spans="1:15" x14ac:dyDescent="0.25">
      <c r="A502" s="172">
        <v>2.11</v>
      </c>
      <c r="B502" s="121" t="s">
        <v>596</v>
      </c>
      <c r="C502" s="122">
        <v>3171</v>
      </c>
      <c r="D502" s="39"/>
      <c r="E502" s="102"/>
      <c r="F502" s="102"/>
      <c r="G502" s="102"/>
      <c r="H502" s="102"/>
      <c r="I502" s="102"/>
      <c r="J502" s="102"/>
      <c r="K502" s="102"/>
      <c r="L502" s="102"/>
      <c r="M502" s="102"/>
      <c r="N502" s="102"/>
      <c r="O502" s="102"/>
    </row>
    <row r="503" spans="1:15" x14ac:dyDescent="0.25">
      <c r="A503" s="119" t="s">
        <v>620</v>
      </c>
      <c r="B503" s="120"/>
      <c r="C503" s="124"/>
      <c r="D503" s="22"/>
      <c r="E503" s="102"/>
      <c r="F503" s="102"/>
      <c r="G503" s="102"/>
      <c r="H503" s="102"/>
      <c r="I503" s="102"/>
      <c r="J503" s="102"/>
      <c r="K503" s="102"/>
      <c r="L503" s="102"/>
      <c r="M503" s="102"/>
      <c r="N503" s="102"/>
      <c r="O503" s="102"/>
    </row>
    <row r="504" spans="1:15" ht="15" customHeight="1" x14ac:dyDescent="0.25">
      <c r="A504" s="119">
        <v>3.1</v>
      </c>
      <c r="B504" s="120" t="s">
        <v>433</v>
      </c>
      <c r="C504" s="124"/>
      <c r="D504" s="22"/>
      <c r="E504" s="102"/>
      <c r="F504" s="102"/>
      <c r="G504" s="102"/>
      <c r="H504" s="102"/>
      <c r="I504" s="102"/>
      <c r="J504" s="102"/>
      <c r="K504" s="102"/>
      <c r="L504" s="102"/>
      <c r="M504" s="102"/>
      <c r="N504" s="102"/>
      <c r="O504" s="102"/>
    </row>
    <row r="505" spans="1:15" x14ac:dyDescent="0.25">
      <c r="A505" s="170"/>
      <c r="B505" s="121" t="s">
        <v>434</v>
      </c>
      <c r="C505" s="122">
        <v>3401</v>
      </c>
      <c r="D505" s="29"/>
      <c r="E505" s="102"/>
      <c r="F505" s="102"/>
      <c r="G505" s="102"/>
      <c r="H505" s="102"/>
      <c r="I505" s="102"/>
      <c r="J505" s="102"/>
      <c r="K505" s="102"/>
      <c r="L505" s="102"/>
      <c r="M505" s="102"/>
      <c r="N505" s="102"/>
      <c r="O505" s="102"/>
    </row>
    <row r="506" spans="1:15" x14ac:dyDescent="0.25">
      <c r="A506" s="170"/>
      <c r="B506" s="121" t="s">
        <v>613</v>
      </c>
      <c r="C506" s="122">
        <v>3401</v>
      </c>
      <c r="D506" s="29"/>
      <c r="E506" s="102"/>
      <c r="F506" s="102"/>
      <c r="G506" s="102"/>
      <c r="H506" s="102"/>
      <c r="I506" s="102"/>
      <c r="J506" s="102"/>
      <c r="K506" s="102"/>
      <c r="L506" s="102"/>
      <c r="M506" s="102"/>
      <c r="N506" s="102"/>
      <c r="O506" s="102"/>
    </row>
    <row r="507" spans="1:15" x14ac:dyDescent="0.25">
      <c r="A507" s="170"/>
      <c r="B507" s="121" t="s">
        <v>435</v>
      </c>
      <c r="C507" s="122">
        <v>3402</v>
      </c>
      <c r="D507" s="29"/>
      <c r="E507" s="102"/>
      <c r="F507" s="102"/>
      <c r="G507" s="102"/>
      <c r="H507" s="102"/>
      <c r="I507" s="102"/>
      <c r="J507" s="102"/>
      <c r="K507" s="102"/>
      <c r="L507" s="102"/>
      <c r="M507" s="102"/>
      <c r="N507" s="102"/>
      <c r="O507" s="102"/>
    </row>
    <row r="508" spans="1:15" x14ac:dyDescent="0.25">
      <c r="A508" s="170"/>
      <c r="B508" s="121" t="s">
        <v>436</v>
      </c>
      <c r="C508" s="122">
        <v>3403</v>
      </c>
      <c r="D508" s="29"/>
      <c r="E508" s="102"/>
      <c r="F508" s="102"/>
      <c r="G508" s="102"/>
      <c r="H508" s="102"/>
      <c r="I508" s="102"/>
      <c r="J508" s="102"/>
      <c r="K508" s="102"/>
      <c r="L508" s="102"/>
      <c r="M508" s="102"/>
      <c r="N508" s="102"/>
      <c r="O508" s="102"/>
    </row>
    <row r="509" spans="1:15" x14ac:dyDescent="0.25">
      <c r="A509" s="170"/>
      <c r="B509" s="121" t="s">
        <v>437</v>
      </c>
      <c r="C509" s="101">
        <v>3405</v>
      </c>
      <c r="D509" s="22">
        <f>D507+D508</f>
        <v>0</v>
      </c>
      <c r="E509" s="102"/>
      <c r="F509" s="102"/>
      <c r="G509" s="102"/>
      <c r="H509" s="102"/>
      <c r="I509" s="102"/>
      <c r="J509" s="102"/>
      <c r="K509" s="102"/>
      <c r="L509" s="102"/>
      <c r="M509" s="102"/>
      <c r="N509" s="102"/>
      <c r="O509" s="102"/>
    </row>
    <row r="510" spans="1:15" x14ac:dyDescent="0.25">
      <c r="A510" s="170"/>
      <c r="B510" s="121" t="s">
        <v>438</v>
      </c>
      <c r="C510" s="122"/>
      <c r="D510" s="29"/>
      <c r="E510" s="102"/>
      <c r="F510" s="102"/>
      <c r="G510" s="102"/>
      <c r="H510" s="102"/>
      <c r="I510" s="102"/>
      <c r="J510" s="102"/>
      <c r="K510" s="102"/>
      <c r="L510" s="102"/>
      <c r="M510" s="102"/>
      <c r="N510" s="102"/>
      <c r="O510" s="102"/>
    </row>
    <row r="511" spans="1:15" x14ac:dyDescent="0.25">
      <c r="A511" s="170"/>
      <c r="B511" s="121" t="s">
        <v>439</v>
      </c>
      <c r="C511" s="122">
        <v>3406</v>
      </c>
      <c r="D511" s="29"/>
      <c r="E511" s="102"/>
      <c r="F511" s="102"/>
      <c r="G511" s="102"/>
      <c r="H511" s="102"/>
      <c r="I511" s="102"/>
      <c r="J511" s="102"/>
      <c r="K511" s="102"/>
      <c r="L511" s="102"/>
      <c r="M511" s="102"/>
      <c r="N511" s="102"/>
      <c r="O511" s="102"/>
    </row>
    <row r="512" spans="1:15" x14ac:dyDescent="0.25">
      <c r="A512" s="170"/>
      <c r="B512" s="121" t="s">
        <v>440</v>
      </c>
      <c r="C512" s="122">
        <v>3407</v>
      </c>
      <c r="D512" s="29"/>
      <c r="E512" s="102"/>
      <c r="F512" s="102"/>
      <c r="G512" s="102"/>
      <c r="H512" s="102"/>
      <c r="I512" s="102"/>
      <c r="J512" s="102"/>
      <c r="K512" s="102"/>
      <c r="L512" s="102"/>
      <c r="M512" s="102"/>
      <c r="N512" s="102"/>
      <c r="O512" s="102"/>
    </row>
    <row r="513" spans="1:15" x14ac:dyDescent="0.25">
      <c r="A513" s="170"/>
      <c r="B513" s="120" t="s">
        <v>441</v>
      </c>
      <c r="C513" s="101">
        <v>3409</v>
      </c>
      <c r="D513" s="22">
        <f>D511+D512</f>
        <v>0</v>
      </c>
      <c r="E513" s="102"/>
      <c r="F513" s="102"/>
      <c r="G513" s="102"/>
      <c r="H513" s="102"/>
      <c r="I513" s="102"/>
      <c r="J513" s="102"/>
      <c r="K513" s="102"/>
      <c r="L513" s="102"/>
      <c r="M513" s="102"/>
      <c r="N513" s="102"/>
      <c r="O513" s="102"/>
    </row>
    <row r="514" spans="1:15" x14ac:dyDescent="0.25">
      <c r="A514" s="170"/>
      <c r="B514" s="120" t="s">
        <v>442</v>
      </c>
      <c r="C514" s="101">
        <v>3410</v>
      </c>
      <c r="D514" s="22">
        <f>D505+D509+D513</f>
        <v>0</v>
      </c>
      <c r="E514" s="102"/>
      <c r="F514" s="102"/>
      <c r="G514" s="102"/>
      <c r="H514" s="102"/>
      <c r="I514" s="102"/>
      <c r="J514" s="102"/>
      <c r="K514" s="102"/>
      <c r="L514" s="102"/>
      <c r="M514" s="102"/>
      <c r="N514" s="102"/>
      <c r="O514" s="102"/>
    </row>
    <row r="515" spans="1:15" x14ac:dyDescent="0.25">
      <c r="A515" s="119">
        <v>3.2</v>
      </c>
      <c r="B515" s="120" t="s">
        <v>443</v>
      </c>
      <c r="C515" s="101"/>
      <c r="D515" s="39"/>
      <c r="E515" s="102"/>
      <c r="F515" s="102"/>
      <c r="G515" s="102"/>
      <c r="H515" s="102"/>
      <c r="I515" s="102"/>
      <c r="J515" s="102"/>
      <c r="K515" s="102"/>
      <c r="L515" s="102"/>
      <c r="M515" s="102"/>
      <c r="N515" s="102"/>
      <c r="O515" s="102"/>
    </row>
    <row r="516" spans="1:15" x14ac:dyDescent="0.25">
      <c r="A516" s="170"/>
      <c r="B516" s="121" t="s">
        <v>444</v>
      </c>
      <c r="C516" s="122">
        <v>3411</v>
      </c>
      <c r="D516" s="39"/>
      <c r="E516" s="102"/>
      <c r="F516" s="102"/>
      <c r="G516" s="102"/>
      <c r="H516" s="102"/>
      <c r="I516" s="102"/>
      <c r="J516" s="102"/>
      <c r="K516" s="102"/>
      <c r="L516" s="102"/>
      <c r="M516" s="102"/>
      <c r="N516" s="102"/>
      <c r="O516" s="102"/>
    </row>
    <row r="517" spans="1:15" x14ac:dyDescent="0.25">
      <c r="A517" s="170"/>
      <c r="B517" s="121" t="s">
        <v>445</v>
      </c>
      <c r="C517" s="122"/>
      <c r="D517" s="39"/>
      <c r="E517" s="102"/>
      <c r="F517" s="102"/>
      <c r="G517" s="102"/>
      <c r="H517" s="102"/>
      <c r="I517" s="102"/>
      <c r="J517" s="102"/>
      <c r="K517" s="102"/>
      <c r="L517" s="102"/>
      <c r="M517" s="102"/>
      <c r="N517" s="102"/>
      <c r="O517" s="102"/>
    </row>
    <row r="518" spans="1:15" x14ac:dyDescent="0.25">
      <c r="A518" s="170"/>
      <c r="B518" s="121" t="s">
        <v>446</v>
      </c>
      <c r="C518" s="122">
        <v>3412</v>
      </c>
      <c r="D518" s="39"/>
      <c r="E518" s="102"/>
      <c r="F518" s="102"/>
      <c r="G518" s="102"/>
      <c r="H518" s="102"/>
      <c r="I518" s="102"/>
      <c r="J518" s="102"/>
      <c r="K518" s="102"/>
      <c r="L518" s="102"/>
      <c r="M518" s="102"/>
      <c r="N518" s="102"/>
      <c r="O518" s="102"/>
    </row>
    <row r="519" spans="1:15" x14ac:dyDescent="0.25">
      <c r="A519" s="170"/>
      <c r="B519" s="121" t="s">
        <v>447</v>
      </c>
      <c r="C519" s="122">
        <v>3413</v>
      </c>
      <c r="D519" s="39"/>
      <c r="E519" s="102"/>
      <c r="F519" s="102"/>
      <c r="G519" s="102"/>
      <c r="H519" s="102"/>
      <c r="I519" s="102"/>
      <c r="J519" s="102"/>
      <c r="K519" s="102"/>
      <c r="L519" s="102"/>
      <c r="M519" s="102"/>
      <c r="N519" s="102"/>
      <c r="O519" s="102"/>
    </row>
    <row r="520" spans="1:15" x14ac:dyDescent="0.25">
      <c r="A520" s="170"/>
      <c r="B520" s="120" t="s">
        <v>448</v>
      </c>
      <c r="C520" s="101">
        <v>3415</v>
      </c>
      <c r="D520" s="40">
        <f>D518+D519</f>
        <v>0</v>
      </c>
      <c r="E520" s="102"/>
      <c r="F520" s="102"/>
      <c r="G520" s="102"/>
      <c r="H520" s="102"/>
      <c r="I520" s="102"/>
      <c r="J520" s="102"/>
      <c r="K520" s="102"/>
      <c r="L520" s="102"/>
      <c r="M520" s="102"/>
      <c r="N520" s="102"/>
      <c r="O520" s="102"/>
    </row>
    <row r="521" spans="1:15" x14ac:dyDescent="0.25">
      <c r="A521" s="170"/>
      <c r="B521" s="121" t="s">
        <v>449</v>
      </c>
      <c r="C521" s="122"/>
      <c r="D521" s="39"/>
      <c r="E521" s="102"/>
      <c r="F521" s="102"/>
      <c r="G521" s="102"/>
      <c r="H521" s="102"/>
      <c r="I521" s="102"/>
      <c r="J521" s="102"/>
      <c r="K521" s="102"/>
      <c r="L521" s="102"/>
      <c r="M521" s="102"/>
      <c r="N521" s="102"/>
      <c r="O521" s="102"/>
    </row>
    <row r="522" spans="1:15" x14ac:dyDescent="0.25">
      <c r="A522" s="170"/>
      <c r="B522" s="121" t="s">
        <v>450</v>
      </c>
      <c r="C522" s="122">
        <v>3416</v>
      </c>
      <c r="D522" s="39"/>
      <c r="E522" s="102"/>
      <c r="F522" s="102"/>
      <c r="G522" s="102"/>
      <c r="H522" s="102"/>
      <c r="I522" s="102"/>
      <c r="J522" s="102"/>
      <c r="K522" s="102"/>
      <c r="L522" s="102"/>
      <c r="M522" s="102"/>
      <c r="N522" s="102"/>
      <c r="O522" s="102"/>
    </row>
    <row r="523" spans="1:15" x14ac:dyDescent="0.25">
      <c r="A523" s="170"/>
      <c r="B523" s="121" t="s">
        <v>451</v>
      </c>
      <c r="C523" s="122">
        <v>3417</v>
      </c>
      <c r="D523" s="39"/>
      <c r="E523" s="102"/>
      <c r="F523" s="102"/>
      <c r="G523" s="102"/>
      <c r="H523" s="102"/>
      <c r="I523" s="102"/>
      <c r="J523" s="102"/>
      <c r="K523" s="102"/>
      <c r="L523" s="102"/>
      <c r="M523" s="102"/>
      <c r="N523" s="102"/>
      <c r="O523" s="102"/>
    </row>
    <row r="524" spans="1:15" x14ac:dyDescent="0.25">
      <c r="A524" s="170"/>
      <c r="B524" s="120" t="s">
        <v>452</v>
      </c>
      <c r="C524" s="101">
        <v>3419</v>
      </c>
      <c r="D524" s="40">
        <f>D522+D523</f>
        <v>0</v>
      </c>
      <c r="E524" s="102"/>
      <c r="F524" s="102"/>
      <c r="G524" s="102"/>
      <c r="H524" s="102"/>
      <c r="I524" s="102"/>
      <c r="J524" s="102"/>
      <c r="K524" s="102"/>
      <c r="L524" s="102"/>
      <c r="M524" s="102"/>
      <c r="N524" s="102"/>
      <c r="O524" s="102"/>
    </row>
    <row r="525" spans="1:15" ht="15" customHeight="1" x14ac:dyDescent="0.25">
      <c r="A525" s="170"/>
      <c r="B525" s="120" t="s">
        <v>453</v>
      </c>
      <c r="C525" s="101">
        <v>3420</v>
      </c>
      <c r="D525" s="40">
        <f>D516+D520+D524</f>
        <v>0</v>
      </c>
      <c r="E525" s="102"/>
      <c r="F525" s="102"/>
      <c r="G525" s="102"/>
      <c r="H525" s="102"/>
      <c r="I525" s="102"/>
      <c r="J525" s="102"/>
      <c r="K525" s="102"/>
      <c r="L525" s="102"/>
      <c r="M525" s="102"/>
      <c r="N525" s="102"/>
      <c r="O525" s="102"/>
    </row>
    <row r="526" spans="1:15" x14ac:dyDescent="0.25">
      <c r="A526" s="119">
        <v>3.3</v>
      </c>
      <c r="B526" s="120" t="s">
        <v>454</v>
      </c>
      <c r="C526" s="101"/>
      <c r="D526" s="39"/>
      <c r="E526" s="102"/>
      <c r="F526" s="102"/>
      <c r="G526" s="102"/>
      <c r="H526" s="102"/>
      <c r="I526" s="102"/>
      <c r="J526" s="102"/>
      <c r="K526" s="102"/>
      <c r="L526" s="102"/>
      <c r="M526" s="102"/>
      <c r="N526" s="102"/>
      <c r="O526" s="102"/>
    </row>
    <row r="527" spans="1:15" x14ac:dyDescent="0.25">
      <c r="A527" s="170"/>
      <c r="B527" s="121" t="s">
        <v>455</v>
      </c>
      <c r="C527" s="122">
        <v>3421</v>
      </c>
      <c r="D527" s="39"/>
      <c r="E527" s="102"/>
      <c r="F527" s="102"/>
      <c r="G527" s="102"/>
      <c r="H527" s="102"/>
      <c r="I527" s="102"/>
      <c r="J527" s="102"/>
      <c r="K527" s="102"/>
      <c r="L527" s="102"/>
      <c r="M527" s="102"/>
      <c r="N527" s="102"/>
      <c r="O527" s="102"/>
    </row>
    <row r="528" spans="1:15" ht="15" customHeight="1" x14ac:dyDescent="0.25">
      <c r="A528" s="170"/>
      <c r="B528" s="121" t="s">
        <v>614</v>
      </c>
      <c r="C528" s="122"/>
      <c r="D528" s="39"/>
      <c r="E528" s="102"/>
      <c r="F528" s="102"/>
      <c r="G528" s="102"/>
      <c r="H528" s="102"/>
      <c r="I528" s="102"/>
      <c r="J528" s="102"/>
      <c r="K528" s="102"/>
      <c r="L528" s="102"/>
      <c r="M528" s="102"/>
      <c r="N528" s="102"/>
      <c r="O528" s="102"/>
    </row>
    <row r="529" spans="1:15" x14ac:dyDescent="0.25">
      <c r="A529" s="170"/>
      <c r="B529" s="121" t="s">
        <v>456</v>
      </c>
      <c r="C529" s="122">
        <v>3422</v>
      </c>
      <c r="D529" s="39"/>
      <c r="E529" s="102"/>
      <c r="F529" s="102"/>
      <c r="G529" s="102"/>
      <c r="H529" s="102"/>
      <c r="I529" s="102"/>
      <c r="J529" s="102"/>
      <c r="K529" s="102"/>
      <c r="L529" s="102"/>
      <c r="M529" s="102"/>
      <c r="N529" s="102"/>
      <c r="O529" s="102"/>
    </row>
    <row r="530" spans="1:15" x14ac:dyDescent="0.25">
      <c r="A530" s="170"/>
      <c r="B530" s="121" t="s">
        <v>457</v>
      </c>
      <c r="C530" s="122">
        <v>3423</v>
      </c>
      <c r="D530" s="39"/>
      <c r="E530" s="102"/>
      <c r="F530" s="102"/>
      <c r="G530" s="102"/>
      <c r="H530" s="102"/>
      <c r="I530" s="102"/>
      <c r="J530" s="102"/>
      <c r="K530" s="102"/>
      <c r="L530" s="102"/>
      <c r="M530" s="102"/>
      <c r="N530" s="102"/>
      <c r="O530" s="102"/>
    </row>
    <row r="531" spans="1:15" x14ac:dyDescent="0.25">
      <c r="A531" s="170"/>
      <c r="B531" s="121" t="s">
        <v>458</v>
      </c>
      <c r="C531" s="101">
        <v>3425</v>
      </c>
      <c r="D531" s="40">
        <f>D529+D530</f>
        <v>0</v>
      </c>
      <c r="E531" s="102"/>
      <c r="F531" s="102"/>
      <c r="G531" s="102"/>
      <c r="H531" s="102"/>
      <c r="I531" s="102"/>
      <c r="J531" s="102"/>
      <c r="K531" s="102"/>
      <c r="L531" s="102"/>
      <c r="M531" s="102"/>
      <c r="N531" s="102"/>
      <c r="O531" s="102"/>
    </row>
    <row r="532" spans="1:15" x14ac:dyDescent="0.25">
      <c r="A532" s="170"/>
      <c r="B532" s="121" t="s">
        <v>615</v>
      </c>
      <c r="C532" s="122"/>
      <c r="D532" s="39"/>
      <c r="E532" s="102"/>
      <c r="F532" s="102"/>
      <c r="G532" s="102"/>
      <c r="H532" s="102"/>
      <c r="I532" s="102"/>
      <c r="J532" s="102"/>
      <c r="K532" s="102"/>
      <c r="L532" s="102"/>
      <c r="M532" s="102"/>
      <c r="N532" s="102"/>
      <c r="O532" s="102"/>
    </row>
    <row r="533" spans="1:15" x14ac:dyDescent="0.25">
      <c r="A533" s="170"/>
      <c r="B533" s="121" t="s">
        <v>459</v>
      </c>
      <c r="C533" s="122">
        <v>3426</v>
      </c>
      <c r="D533" s="39"/>
      <c r="E533" s="102"/>
      <c r="F533" s="102"/>
      <c r="G533" s="102"/>
      <c r="H533" s="102"/>
      <c r="I533" s="102"/>
      <c r="J533" s="102"/>
      <c r="K533" s="102"/>
      <c r="L533" s="102"/>
      <c r="M533" s="102"/>
      <c r="N533" s="102"/>
      <c r="O533" s="102"/>
    </row>
    <row r="534" spans="1:15" x14ac:dyDescent="0.25">
      <c r="A534" s="170"/>
      <c r="B534" s="121" t="s">
        <v>460</v>
      </c>
      <c r="C534" s="122">
        <v>3427</v>
      </c>
      <c r="D534" s="39"/>
      <c r="E534" s="102"/>
      <c r="F534" s="102"/>
      <c r="G534" s="102"/>
      <c r="H534" s="102"/>
      <c r="I534" s="102"/>
      <c r="J534" s="102"/>
      <c r="K534" s="102"/>
      <c r="L534" s="102"/>
      <c r="M534" s="102"/>
      <c r="N534" s="102"/>
      <c r="O534" s="102"/>
    </row>
    <row r="535" spans="1:15" x14ac:dyDescent="0.25">
      <c r="A535" s="170"/>
      <c r="B535" s="121" t="s">
        <v>461</v>
      </c>
      <c r="C535" s="101">
        <v>3429</v>
      </c>
      <c r="D535" s="40">
        <f>D533+D534</f>
        <v>0</v>
      </c>
      <c r="E535" s="102"/>
      <c r="F535" s="102"/>
      <c r="G535" s="102"/>
      <c r="H535" s="102"/>
      <c r="I535" s="102"/>
      <c r="J535" s="102"/>
      <c r="K535" s="102"/>
      <c r="L535" s="102"/>
      <c r="M535" s="102"/>
      <c r="N535" s="102"/>
      <c r="O535" s="102"/>
    </row>
    <row r="536" spans="1:15" x14ac:dyDescent="0.25">
      <c r="A536" s="170"/>
      <c r="B536" s="120" t="s">
        <v>462</v>
      </c>
      <c r="C536" s="101">
        <v>3430</v>
      </c>
      <c r="D536" s="40">
        <f>D527+D531+D535</f>
        <v>0</v>
      </c>
      <c r="E536" s="102"/>
      <c r="F536" s="102"/>
      <c r="G536" s="102"/>
      <c r="H536" s="102"/>
      <c r="I536" s="102"/>
      <c r="J536" s="102"/>
      <c r="K536" s="102"/>
      <c r="L536" s="102"/>
      <c r="M536" s="102"/>
      <c r="N536" s="102"/>
      <c r="O536" s="102"/>
    </row>
    <row r="537" spans="1:15" x14ac:dyDescent="0.25">
      <c r="A537" s="119">
        <v>3.4</v>
      </c>
      <c r="B537" s="120" t="s">
        <v>463</v>
      </c>
      <c r="C537" s="101"/>
      <c r="D537" s="39"/>
      <c r="E537" s="102"/>
      <c r="F537" s="102"/>
      <c r="G537" s="102"/>
      <c r="H537" s="102"/>
      <c r="I537" s="102"/>
      <c r="J537" s="102"/>
      <c r="K537" s="102"/>
      <c r="L537" s="102"/>
      <c r="M537" s="102"/>
      <c r="N537" s="102"/>
      <c r="O537" s="102"/>
    </row>
    <row r="538" spans="1:15" x14ac:dyDescent="0.25">
      <c r="A538" s="170"/>
      <c r="B538" s="121" t="s">
        <v>464</v>
      </c>
      <c r="C538" s="122">
        <v>3431</v>
      </c>
      <c r="D538" s="39"/>
      <c r="E538" s="102"/>
      <c r="F538" s="102"/>
      <c r="G538" s="102"/>
      <c r="H538" s="102"/>
      <c r="I538" s="102"/>
      <c r="J538" s="102"/>
      <c r="K538" s="102"/>
      <c r="L538" s="102"/>
      <c r="M538" s="102"/>
      <c r="N538" s="102"/>
      <c r="O538" s="102"/>
    </row>
    <row r="539" spans="1:15" x14ac:dyDescent="0.25">
      <c r="A539" s="170"/>
      <c r="B539" s="121" t="s">
        <v>616</v>
      </c>
      <c r="C539" s="122"/>
      <c r="D539" s="39"/>
      <c r="E539" s="102"/>
      <c r="F539" s="102"/>
      <c r="G539" s="102"/>
      <c r="H539" s="102"/>
      <c r="I539" s="102"/>
      <c r="J539" s="102"/>
      <c r="K539" s="102"/>
      <c r="L539" s="102"/>
      <c r="M539" s="102"/>
      <c r="N539" s="102"/>
      <c r="O539" s="102"/>
    </row>
    <row r="540" spans="1:15" x14ac:dyDescent="0.25">
      <c r="A540" s="170"/>
      <c r="B540" s="121" t="s">
        <v>465</v>
      </c>
      <c r="C540" s="122">
        <v>3432</v>
      </c>
      <c r="D540" s="39"/>
      <c r="E540" s="102"/>
      <c r="F540" s="102"/>
      <c r="G540" s="102"/>
      <c r="H540" s="102"/>
      <c r="I540" s="102"/>
      <c r="J540" s="102"/>
      <c r="K540" s="102"/>
      <c r="L540" s="102"/>
      <c r="M540" s="102"/>
      <c r="N540" s="102"/>
      <c r="O540" s="102"/>
    </row>
    <row r="541" spans="1:15" x14ac:dyDescent="0.25">
      <c r="A541" s="170"/>
      <c r="B541" s="121" t="s">
        <v>466</v>
      </c>
      <c r="C541" s="122">
        <v>3433</v>
      </c>
      <c r="D541" s="39"/>
      <c r="E541" s="102"/>
      <c r="F541" s="102"/>
      <c r="G541" s="102"/>
      <c r="H541" s="102"/>
      <c r="I541" s="102"/>
      <c r="J541" s="102"/>
      <c r="K541" s="102"/>
      <c r="L541" s="102"/>
      <c r="M541" s="102"/>
      <c r="N541" s="102"/>
      <c r="O541" s="102"/>
    </row>
    <row r="542" spans="1:15" x14ac:dyDescent="0.25">
      <c r="A542" s="170"/>
      <c r="B542" s="120" t="s">
        <v>467</v>
      </c>
      <c r="C542" s="101">
        <v>3435</v>
      </c>
      <c r="D542" s="40">
        <f>D540+D541</f>
        <v>0</v>
      </c>
      <c r="E542" s="102"/>
      <c r="F542" s="102"/>
      <c r="G542" s="102"/>
      <c r="H542" s="102"/>
      <c r="I542" s="102"/>
      <c r="J542" s="102"/>
      <c r="K542" s="102"/>
      <c r="L542" s="102"/>
      <c r="M542" s="102"/>
      <c r="N542" s="102"/>
      <c r="O542" s="102"/>
    </row>
    <row r="543" spans="1:15" x14ac:dyDescent="0.25">
      <c r="A543" s="170"/>
      <c r="B543" s="121" t="s">
        <v>617</v>
      </c>
      <c r="C543" s="122"/>
      <c r="D543" s="39"/>
      <c r="E543" s="102"/>
      <c r="F543" s="102"/>
      <c r="G543" s="102"/>
      <c r="H543" s="102"/>
      <c r="I543" s="102"/>
      <c r="J543" s="102"/>
      <c r="K543" s="102"/>
      <c r="L543" s="102"/>
      <c r="M543" s="102"/>
      <c r="N543" s="102"/>
      <c r="O543" s="102"/>
    </row>
    <row r="544" spans="1:15" x14ac:dyDescent="0.25">
      <c r="A544" s="170"/>
      <c r="B544" s="121" t="s">
        <v>468</v>
      </c>
      <c r="C544" s="122">
        <v>3436</v>
      </c>
      <c r="D544" s="39"/>
      <c r="E544" s="102"/>
      <c r="F544" s="102"/>
      <c r="G544" s="102"/>
      <c r="H544" s="102"/>
      <c r="I544" s="102"/>
      <c r="J544" s="102"/>
      <c r="K544" s="102"/>
      <c r="L544" s="102"/>
      <c r="M544" s="102"/>
      <c r="N544" s="102"/>
      <c r="O544" s="102"/>
    </row>
    <row r="545" spans="1:15" x14ac:dyDescent="0.25">
      <c r="A545" s="170"/>
      <c r="B545" s="121" t="s">
        <v>469</v>
      </c>
      <c r="C545" s="122">
        <v>3437</v>
      </c>
      <c r="D545" s="39"/>
      <c r="E545" s="102"/>
      <c r="F545" s="102"/>
      <c r="G545" s="102"/>
      <c r="H545" s="102"/>
      <c r="I545" s="102"/>
      <c r="J545" s="102"/>
      <c r="K545" s="102"/>
      <c r="L545" s="102"/>
      <c r="M545" s="102"/>
      <c r="N545" s="102"/>
      <c r="O545" s="102"/>
    </row>
    <row r="546" spans="1:15" x14ac:dyDescent="0.25">
      <c r="A546" s="170"/>
      <c r="B546" s="121" t="s">
        <v>470</v>
      </c>
      <c r="C546" s="122">
        <v>3439</v>
      </c>
      <c r="D546" s="40">
        <f>D544+D545</f>
        <v>0</v>
      </c>
      <c r="E546" s="102"/>
      <c r="F546" s="102"/>
      <c r="G546" s="102"/>
      <c r="H546" s="102"/>
      <c r="I546" s="102"/>
      <c r="J546" s="102"/>
      <c r="K546" s="102"/>
      <c r="L546" s="102"/>
      <c r="M546" s="102"/>
      <c r="N546" s="102"/>
      <c r="O546" s="102"/>
    </row>
    <row r="547" spans="1:15" x14ac:dyDescent="0.25">
      <c r="A547" s="170"/>
      <c r="B547" s="120" t="s">
        <v>471</v>
      </c>
      <c r="C547" s="101">
        <v>3440</v>
      </c>
      <c r="D547" s="40">
        <f>D538+D542+D546</f>
        <v>0</v>
      </c>
      <c r="E547" s="102"/>
      <c r="F547" s="102"/>
      <c r="G547" s="102"/>
      <c r="H547" s="102"/>
      <c r="I547" s="102"/>
      <c r="J547" s="102"/>
      <c r="K547" s="102"/>
      <c r="L547" s="102"/>
      <c r="M547" s="102"/>
      <c r="N547" s="102"/>
      <c r="O547" s="102"/>
    </row>
    <row r="548" spans="1:15" x14ac:dyDescent="0.25">
      <c r="A548" s="170"/>
      <c r="B548" s="120" t="s">
        <v>472</v>
      </c>
      <c r="C548" s="101">
        <v>3450</v>
      </c>
      <c r="D548" s="39">
        <f>D547+D536+D525+D514</f>
        <v>0</v>
      </c>
      <c r="E548" s="102"/>
      <c r="F548" s="102"/>
      <c r="G548" s="102"/>
      <c r="H548" s="102"/>
      <c r="I548" s="102"/>
      <c r="J548" s="102"/>
      <c r="K548" s="102"/>
      <c r="L548" s="102"/>
      <c r="M548" s="102"/>
      <c r="N548" s="102"/>
      <c r="O548" s="102"/>
    </row>
    <row r="549" spans="1:15" x14ac:dyDescent="0.25">
      <c r="A549" s="119">
        <v>3.5</v>
      </c>
      <c r="B549" s="120" t="s">
        <v>554</v>
      </c>
      <c r="C549" s="122"/>
      <c r="D549" s="39"/>
      <c r="E549" s="102"/>
      <c r="F549" s="102"/>
      <c r="G549" s="102"/>
      <c r="H549" s="102"/>
      <c r="I549" s="102"/>
      <c r="J549" s="102"/>
      <c r="K549" s="102"/>
      <c r="L549" s="102"/>
      <c r="M549" s="102"/>
      <c r="N549" s="102"/>
      <c r="O549" s="102"/>
    </row>
    <row r="550" spans="1:15" x14ac:dyDescent="0.25">
      <c r="A550" s="170"/>
      <c r="B550" s="121" t="s">
        <v>473</v>
      </c>
      <c r="C550" s="122"/>
      <c r="D550" s="39"/>
      <c r="E550" s="102"/>
      <c r="F550" s="102"/>
      <c r="G550" s="102"/>
      <c r="H550" s="102"/>
      <c r="I550" s="102"/>
      <c r="J550" s="102"/>
      <c r="K550" s="102"/>
      <c r="L550" s="102"/>
      <c r="M550" s="102"/>
      <c r="N550" s="102"/>
      <c r="O550" s="102"/>
    </row>
    <row r="551" spans="1:15" x14ac:dyDescent="0.25">
      <c r="A551" s="170"/>
      <c r="B551" s="121" t="s">
        <v>555</v>
      </c>
      <c r="C551" s="122">
        <v>3462</v>
      </c>
      <c r="D551" s="39"/>
      <c r="E551" s="102"/>
      <c r="F551" s="102"/>
      <c r="G551" s="102"/>
      <c r="H551" s="102"/>
      <c r="I551" s="102"/>
      <c r="J551" s="102"/>
      <c r="K551" s="102"/>
      <c r="L551" s="102"/>
      <c r="M551" s="102"/>
      <c r="N551" s="102"/>
      <c r="O551" s="102"/>
    </row>
    <row r="552" spans="1:15" x14ac:dyDescent="0.25">
      <c r="A552" s="170"/>
      <c r="B552" s="121" t="s">
        <v>556</v>
      </c>
      <c r="C552" s="122">
        <v>3463</v>
      </c>
      <c r="D552" s="39"/>
      <c r="E552" s="102"/>
      <c r="F552" s="102"/>
      <c r="G552" s="102"/>
      <c r="H552" s="102"/>
      <c r="I552" s="102"/>
      <c r="J552" s="102"/>
      <c r="K552" s="102"/>
      <c r="L552" s="102"/>
      <c r="M552" s="102"/>
      <c r="N552" s="102"/>
      <c r="O552" s="102"/>
    </row>
    <row r="553" spans="1:15" x14ac:dyDescent="0.25">
      <c r="A553" s="170"/>
      <c r="B553" s="121" t="s">
        <v>557</v>
      </c>
      <c r="C553" s="122">
        <v>3464</v>
      </c>
      <c r="D553" s="39"/>
      <c r="E553" s="102"/>
      <c r="F553" s="102"/>
      <c r="G553" s="102"/>
      <c r="H553" s="102"/>
      <c r="I553" s="102"/>
      <c r="J553" s="102"/>
      <c r="K553" s="102"/>
      <c r="L553" s="102"/>
      <c r="M553" s="102"/>
      <c r="N553" s="102"/>
      <c r="O553" s="102"/>
    </row>
    <row r="554" spans="1:15" x14ac:dyDescent="0.25">
      <c r="A554" s="170"/>
      <c r="B554" s="121" t="s">
        <v>558</v>
      </c>
      <c r="C554" s="122">
        <v>3459</v>
      </c>
      <c r="D554" s="39"/>
      <c r="E554" s="102"/>
      <c r="F554" s="102"/>
      <c r="G554" s="102"/>
      <c r="H554" s="102"/>
      <c r="I554" s="102"/>
      <c r="J554" s="102"/>
      <c r="K554" s="102"/>
      <c r="L554" s="102"/>
      <c r="M554" s="102"/>
      <c r="N554" s="102"/>
      <c r="O554" s="102"/>
    </row>
    <row r="555" spans="1:15" x14ac:dyDescent="0.25">
      <c r="A555" s="170"/>
      <c r="B555" s="120" t="s">
        <v>559</v>
      </c>
      <c r="C555" s="101">
        <v>3465</v>
      </c>
      <c r="D555" s="40">
        <f>SUM(D551:D554)</f>
        <v>0</v>
      </c>
      <c r="E555" s="102"/>
      <c r="F555" s="102"/>
      <c r="G555" s="102"/>
      <c r="H555" s="102"/>
      <c r="I555" s="102"/>
      <c r="J555" s="102"/>
      <c r="K555" s="102"/>
      <c r="L555" s="102"/>
      <c r="M555" s="102"/>
      <c r="N555" s="102"/>
      <c r="O555" s="102"/>
    </row>
    <row r="556" spans="1:15" x14ac:dyDescent="0.25">
      <c r="A556" s="170"/>
      <c r="B556" s="121" t="s">
        <v>474</v>
      </c>
      <c r="C556" s="122"/>
      <c r="D556" s="39"/>
      <c r="E556" s="102"/>
      <c r="F556" s="102"/>
      <c r="G556" s="102"/>
      <c r="H556" s="102"/>
      <c r="I556" s="102"/>
      <c r="J556" s="102"/>
      <c r="K556" s="102"/>
      <c r="L556" s="102"/>
      <c r="M556" s="102"/>
      <c r="N556" s="102"/>
      <c r="O556" s="102"/>
    </row>
    <row r="557" spans="1:15" x14ac:dyDescent="0.25">
      <c r="A557" s="170"/>
      <c r="B557" s="121" t="s">
        <v>475</v>
      </c>
      <c r="C557" s="122"/>
      <c r="D557" s="39"/>
      <c r="E557" s="102"/>
      <c r="F557" s="102"/>
      <c r="G557" s="102"/>
      <c r="H557" s="102"/>
      <c r="I557" s="102"/>
      <c r="J557" s="102"/>
      <c r="K557" s="102"/>
      <c r="L557" s="102"/>
      <c r="M557" s="102"/>
      <c r="N557" s="102"/>
      <c r="O557" s="102"/>
    </row>
    <row r="558" spans="1:15" x14ac:dyDescent="0.25">
      <c r="A558" s="170"/>
      <c r="B558" s="121" t="s">
        <v>560</v>
      </c>
      <c r="C558" s="122">
        <v>3466</v>
      </c>
      <c r="D558" s="39"/>
      <c r="E558" s="102"/>
      <c r="F558" s="102"/>
      <c r="G558" s="102"/>
      <c r="H558" s="102"/>
      <c r="I558" s="102"/>
      <c r="J558" s="102"/>
      <c r="K558" s="102"/>
      <c r="L558" s="102"/>
      <c r="M558" s="102"/>
      <c r="N558" s="102"/>
      <c r="O558" s="102"/>
    </row>
    <row r="559" spans="1:15" x14ac:dyDescent="0.25">
      <c r="A559" s="170"/>
      <c r="B559" s="121" t="s">
        <v>561</v>
      </c>
      <c r="C559" s="122">
        <v>3467</v>
      </c>
      <c r="D559" s="39"/>
      <c r="E559" s="102"/>
      <c r="F559" s="102"/>
      <c r="G559" s="102"/>
      <c r="H559" s="102"/>
      <c r="I559" s="102"/>
      <c r="J559" s="102"/>
      <c r="K559" s="102"/>
      <c r="L559" s="102"/>
      <c r="M559" s="102"/>
      <c r="N559" s="102"/>
      <c r="O559" s="102"/>
    </row>
    <row r="560" spans="1:15" x14ac:dyDescent="0.25">
      <c r="A560" s="170"/>
      <c r="B560" s="121" t="s">
        <v>562</v>
      </c>
      <c r="C560" s="122">
        <v>3468</v>
      </c>
      <c r="D560" s="39"/>
      <c r="E560" s="102"/>
      <c r="F560" s="102"/>
      <c r="G560" s="102"/>
      <c r="H560" s="102"/>
      <c r="I560" s="102"/>
      <c r="J560" s="102"/>
      <c r="K560" s="102"/>
      <c r="L560" s="102"/>
      <c r="M560" s="102"/>
      <c r="N560" s="102"/>
      <c r="O560" s="102"/>
    </row>
    <row r="561" spans="1:15" x14ac:dyDescent="0.25">
      <c r="A561" s="170"/>
      <c r="B561" s="121" t="s">
        <v>563</v>
      </c>
      <c r="C561" s="122">
        <v>3469</v>
      </c>
      <c r="D561" s="39"/>
      <c r="E561" s="102"/>
      <c r="F561" s="102"/>
      <c r="G561" s="102"/>
      <c r="H561" s="102"/>
      <c r="I561" s="102"/>
      <c r="J561" s="102"/>
      <c r="K561" s="102"/>
      <c r="L561" s="102"/>
      <c r="M561" s="102"/>
      <c r="N561" s="102"/>
      <c r="O561" s="102"/>
    </row>
    <row r="562" spans="1:15" x14ac:dyDescent="0.25">
      <c r="A562" s="170"/>
      <c r="B562" s="120" t="s">
        <v>564</v>
      </c>
      <c r="C562" s="101">
        <v>3470</v>
      </c>
      <c r="D562" s="40">
        <f>SUM(D558:D561)</f>
        <v>0</v>
      </c>
      <c r="E562" s="102"/>
      <c r="F562" s="102"/>
      <c r="G562" s="102"/>
      <c r="H562" s="102"/>
      <c r="I562" s="102"/>
      <c r="J562" s="102"/>
      <c r="K562" s="102"/>
      <c r="L562" s="102"/>
      <c r="M562" s="102"/>
      <c r="N562" s="102"/>
      <c r="O562" s="102"/>
    </row>
    <row r="563" spans="1:15" x14ac:dyDescent="0.25">
      <c r="A563" s="170"/>
      <c r="B563" s="121" t="s">
        <v>476</v>
      </c>
      <c r="C563" s="122"/>
      <c r="D563" s="39"/>
      <c r="E563" s="102"/>
      <c r="F563" s="102"/>
      <c r="G563" s="102"/>
      <c r="H563" s="102"/>
      <c r="I563" s="102"/>
      <c r="J563" s="102"/>
      <c r="K563" s="102"/>
      <c r="L563" s="102"/>
      <c r="M563" s="102"/>
      <c r="N563" s="102"/>
      <c r="O563" s="102"/>
    </row>
    <row r="564" spans="1:15" x14ac:dyDescent="0.25">
      <c r="A564" s="170"/>
      <c r="B564" s="121" t="s">
        <v>565</v>
      </c>
      <c r="C564" s="122">
        <v>3501</v>
      </c>
      <c r="D564" s="39"/>
      <c r="E564" s="102"/>
      <c r="F564" s="102"/>
      <c r="G564" s="102"/>
      <c r="H564" s="102"/>
      <c r="I564" s="102"/>
      <c r="J564" s="102"/>
      <c r="K564" s="102"/>
      <c r="L564" s="102"/>
      <c r="M564" s="102"/>
      <c r="N564" s="102"/>
      <c r="O564" s="102"/>
    </row>
    <row r="565" spans="1:15" x14ac:dyDescent="0.25">
      <c r="A565" s="170"/>
      <c r="B565" s="121" t="s">
        <v>566</v>
      </c>
      <c r="C565" s="122">
        <v>3502</v>
      </c>
      <c r="D565" s="39"/>
      <c r="E565" s="102"/>
      <c r="F565" s="102"/>
      <c r="G565" s="102"/>
      <c r="H565" s="102"/>
      <c r="I565" s="102"/>
      <c r="J565" s="102"/>
      <c r="K565" s="102"/>
      <c r="L565" s="102"/>
      <c r="M565" s="102"/>
      <c r="N565" s="102"/>
      <c r="O565" s="102"/>
    </row>
    <row r="566" spans="1:15" x14ac:dyDescent="0.25">
      <c r="A566" s="170"/>
      <c r="B566" s="121" t="s">
        <v>567</v>
      </c>
      <c r="C566" s="122">
        <v>3503</v>
      </c>
      <c r="D566" s="39"/>
      <c r="E566" s="102"/>
      <c r="F566" s="102"/>
      <c r="G566" s="102"/>
      <c r="H566" s="102"/>
      <c r="I566" s="102"/>
      <c r="J566" s="102"/>
      <c r="K566" s="102"/>
      <c r="L566" s="102"/>
      <c r="M566" s="102"/>
      <c r="N566" s="102"/>
      <c r="O566" s="102"/>
    </row>
    <row r="567" spans="1:15" x14ac:dyDescent="0.25">
      <c r="A567" s="170"/>
      <c r="B567" s="121" t="s">
        <v>568</v>
      </c>
      <c r="C567" s="122">
        <v>3504</v>
      </c>
      <c r="D567" s="39"/>
      <c r="E567" s="102"/>
      <c r="F567" s="102"/>
      <c r="G567" s="102"/>
      <c r="H567" s="102"/>
      <c r="I567" s="102"/>
      <c r="J567" s="102"/>
      <c r="K567" s="102"/>
      <c r="L567" s="102"/>
      <c r="M567" s="102"/>
      <c r="N567" s="102"/>
      <c r="O567" s="102"/>
    </row>
    <row r="568" spans="1:15" x14ac:dyDescent="0.25">
      <c r="A568" s="170"/>
      <c r="B568" s="120" t="s">
        <v>569</v>
      </c>
      <c r="C568" s="101">
        <v>3505</v>
      </c>
      <c r="D568" s="40">
        <f>SUM(D564:D567)</f>
        <v>0</v>
      </c>
      <c r="E568" s="102"/>
      <c r="F568" s="102"/>
      <c r="G568" s="102"/>
      <c r="H568" s="102"/>
      <c r="I568" s="102"/>
      <c r="J568" s="102"/>
      <c r="K568" s="102"/>
      <c r="L568" s="102"/>
      <c r="M568" s="102"/>
      <c r="N568" s="102"/>
      <c r="O568" s="102"/>
    </row>
    <row r="569" spans="1:15" x14ac:dyDescent="0.25">
      <c r="A569" s="170"/>
      <c r="B569" s="121" t="s">
        <v>477</v>
      </c>
      <c r="C569" s="122"/>
      <c r="D569" s="39"/>
      <c r="E569" s="102"/>
      <c r="F569" s="102"/>
      <c r="G569" s="102"/>
      <c r="H569" s="102"/>
      <c r="I569" s="102"/>
      <c r="J569" s="102"/>
      <c r="K569" s="102"/>
      <c r="L569" s="102"/>
      <c r="M569" s="102"/>
      <c r="N569" s="102"/>
      <c r="O569" s="102"/>
    </row>
    <row r="570" spans="1:15" x14ac:dyDescent="0.25">
      <c r="A570" s="170" t="s">
        <v>478</v>
      </c>
      <c r="B570" s="121" t="s">
        <v>479</v>
      </c>
      <c r="C570" s="122"/>
      <c r="D570" s="39"/>
      <c r="E570" s="102"/>
      <c r="F570" s="102"/>
      <c r="G570" s="102"/>
      <c r="H570" s="102"/>
      <c r="I570" s="102"/>
      <c r="J570" s="102"/>
      <c r="K570" s="102"/>
      <c r="L570" s="102"/>
      <c r="M570" s="102"/>
      <c r="N570" s="102"/>
      <c r="O570" s="102"/>
    </row>
    <row r="571" spans="1:15" x14ac:dyDescent="0.25">
      <c r="A571" s="170"/>
      <c r="B571" s="121" t="s">
        <v>570</v>
      </c>
      <c r="C571" s="122">
        <v>3506</v>
      </c>
      <c r="D571" s="39"/>
      <c r="E571" s="102"/>
      <c r="F571" s="102"/>
      <c r="G571" s="102"/>
      <c r="H571" s="102"/>
      <c r="I571" s="102"/>
      <c r="J571" s="102"/>
      <c r="K571" s="102"/>
      <c r="L571" s="102"/>
      <c r="M571" s="102"/>
      <c r="N571" s="102"/>
      <c r="O571" s="102"/>
    </row>
    <row r="572" spans="1:15" x14ac:dyDescent="0.25">
      <c r="A572" s="170"/>
      <c r="B572" s="121" t="s">
        <v>571</v>
      </c>
      <c r="C572" s="122">
        <v>3507</v>
      </c>
      <c r="D572" s="39"/>
      <c r="E572" s="102"/>
      <c r="F572" s="102"/>
      <c r="G572" s="102"/>
      <c r="H572" s="102"/>
      <c r="I572" s="102"/>
      <c r="J572" s="102"/>
      <c r="K572" s="102"/>
      <c r="L572" s="102"/>
      <c r="M572" s="102"/>
      <c r="N572" s="102"/>
      <c r="O572" s="102"/>
    </row>
    <row r="573" spans="1:15" x14ac:dyDescent="0.25">
      <c r="A573" s="170"/>
      <c r="B573" s="121" t="s">
        <v>572</v>
      </c>
      <c r="C573" s="122">
        <v>3508</v>
      </c>
      <c r="D573" s="39"/>
      <c r="E573" s="102"/>
      <c r="F573" s="102"/>
      <c r="G573" s="102"/>
      <c r="H573" s="102"/>
      <c r="I573" s="102"/>
      <c r="J573" s="102"/>
      <c r="K573" s="102"/>
      <c r="L573" s="102"/>
      <c r="M573" s="102"/>
      <c r="N573" s="102"/>
      <c r="O573" s="102"/>
    </row>
    <row r="574" spans="1:15" x14ac:dyDescent="0.25">
      <c r="A574" s="170"/>
      <c r="B574" s="121" t="s">
        <v>573</v>
      </c>
      <c r="C574" s="122">
        <v>3509</v>
      </c>
      <c r="D574" s="39"/>
      <c r="E574" s="102"/>
      <c r="F574" s="102"/>
      <c r="G574" s="102"/>
      <c r="H574" s="102"/>
      <c r="I574" s="102"/>
      <c r="J574" s="102"/>
      <c r="K574" s="102"/>
      <c r="L574" s="102"/>
      <c r="M574" s="102"/>
      <c r="N574" s="102"/>
      <c r="O574" s="102"/>
    </row>
    <row r="575" spans="1:15" x14ac:dyDescent="0.25">
      <c r="A575" s="170"/>
      <c r="B575" s="120" t="s">
        <v>574</v>
      </c>
      <c r="C575" s="101">
        <v>3510</v>
      </c>
      <c r="D575" s="40">
        <f>SUM(D571:D574)</f>
        <v>0</v>
      </c>
      <c r="E575" s="102"/>
      <c r="F575" s="102"/>
      <c r="G575" s="102"/>
      <c r="H575" s="102"/>
      <c r="I575" s="102"/>
      <c r="J575" s="102"/>
      <c r="K575" s="102"/>
      <c r="L575" s="102"/>
      <c r="M575" s="102"/>
      <c r="N575" s="102"/>
      <c r="O575" s="102"/>
    </row>
    <row r="576" spans="1:15" x14ac:dyDescent="0.25">
      <c r="A576" s="170"/>
      <c r="B576" s="120" t="s">
        <v>480</v>
      </c>
      <c r="C576" s="122"/>
      <c r="D576" s="39"/>
      <c r="E576" s="102"/>
      <c r="F576" s="102"/>
      <c r="G576" s="102"/>
      <c r="H576" s="102"/>
      <c r="I576" s="102"/>
      <c r="J576" s="102"/>
      <c r="K576" s="102"/>
      <c r="L576" s="102"/>
      <c r="M576" s="102"/>
      <c r="N576" s="102"/>
      <c r="O576" s="102"/>
    </row>
    <row r="577" spans="1:15" x14ac:dyDescent="0.25">
      <c r="A577" s="170"/>
      <c r="B577" s="121" t="s">
        <v>575</v>
      </c>
      <c r="C577" s="122">
        <v>3511</v>
      </c>
      <c r="D577" s="39"/>
      <c r="E577" s="102"/>
      <c r="F577" s="102"/>
      <c r="G577" s="102"/>
      <c r="H577" s="102"/>
      <c r="I577" s="102"/>
      <c r="J577" s="102"/>
      <c r="K577" s="102"/>
      <c r="L577" s="102"/>
      <c r="M577" s="102"/>
      <c r="N577" s="102"/>
      <c r="O577" s="102"/>
    </row>
    <row r="578" spans="1:15" x14ac:dyDescent="0.25">
      <c r="A578" s="170"/>
      <c r="B578" s="121" t="s">
        <v>576</v>
      </c>
      <c r="C578" s="122">
        <v>3512</v>
      </c>
      <c r="D578" s="39"/>
      <c r="E578" s="102"/>
      <c r="F578" s="102"/>
      <c r="G578" s="102"/>
      <c r="H578" s="102"/>
      <c r="I578" s="102"/>
      <c r="J578" s="102"/>
      <c r="K578" s="102"/>
      <c r="L578" s="102"/>
      <c r="M578" s="102"/>
      <c r="N578" s="102"/>
      <c r="O578" s="102"/>
    </row>
    <row r="579" spans="1:15" x14ac:dyDescent="0.25">
      <c r="A579" s="170"/>
      <c r="B579" s="121" t="s">
        <v>577</v>
      </c>
      <c r="C579" s="122">
        <v>3513</v>
      </c>
      <c r="D579" s="39"/>
      <c r="E579" s="102"/>
      <c r="F579" s="102"/>
      <c r="G579" s="102"/>
      <c r="H579" s="102"/>
      <c r="I579" s="102"/>
      <c r="J579" s="102"/>
      <c r="K579" s="102"/>
      <c r="L579" s="102"/>
      <c r="M579" s="102"/>
      <c r="N579" s="102"/>
      <c r="O579" s="102"/>
    </row>
    <row r="580" spans="1:15" x14ac:dyDescent="0.25">
      <c r="A580" s="170"/>
      <c r="B580" s="121" t="s">
        <v>578</v>
      </c>
      <c r="C580" s="122">
        <v>3514</v>
      </c>
      <c r="D580" s="39"/>
      <c r="E580" s="102"/>
      <c r="F580" s="102"/>
      <c r="G580" s="102"/>
      <c r="H580" s="102"/>
      <c r="I580" s="102"/>
      <c r="J580" s="102"/>
      <c r="K580" s="102"/>
      <c r="L580" s="102"/>
      <c r="M580" s="102"/>
      <c r="N580" s="102"/>
      <c r="O580" s="102"/>
    </row>
    <row r="581" spans="1:15" x14ac:dyDescent="0.25">
      <c r="A581" s="170"/>
      <c r="B581" s="120" t="s">
        <v>579</v>
      </c>
      <c r="C581" s="101">
        <v>3515</v>
      </c>
      <c r="D581" s="40">
        <f>SUM(D577:D580)</f>
        <v>0</v>
      </c>
      <c r="E581" s="102"/>
      <c r="F581" s="102"/>
      <c r="G581" s="102"/>
      <c r="H581" s="102"/>
      <c r="I581" s="102"/>
      <c r="J581" s="102"/>
      <c r="K581" s="102"/>
      <c r="L581" s="102"/>
      <c r="M581" s="102"/>
      <c r="N581" s="102"/>
      <c r="O581" s="102"/>
    </row>
    <row r="582" spans="1:15" x14ac:dyDescent="0.25">
      <c r="A582" s="170"/>
      <c r="B582" s="120" t="s">
        <v>1478</v>
      </c>
      <c r="C582" s="101">
        <v>3520</v>
      </c>
      <c r="D582" s="39">
        <f>D555+D562+D568+D575+D581</f>
        <v>0</v>
      </c>
      <c r="E582" s="102"/>
      <c r="F582" s="102"/>
      <c r="G582" s="102"/>
      <c r="H582" s="102"/>
      <c r="I582" s="102"/>
      <c r="J582" s="102"/>
      <c r="K582" s="102"/>
      <c r="L582" s="102"/>
      <c r="M582" s="102"/>
      <c r="N582" s="102"/>
      <c r="O582" s="102"/>
    </row>
    <row r="583" spans="1:15" x14ac:dyDescent="0.25">
      <c r="A583" s="170">
        <v>3.6</v>
      </c>
      <c r="B583" s="120" t="s">
        <v>880</v>
      </c>
      <c r="C583" s="101"/>
      <c r="D583" s="39"/>
      <c r="E583" s="102"/>
      <c r="F583" s="102"/>
      <c r="G583" s="102"/>
      <c r="H583" s="102"/>
      <c r="I583" s="102"/>
      <c r="J583" s="102"/>
      <c r="K583" s="102"/>
      <c r="L583" s="102"/>
      <c r="M583" s="102"/>
      <c r="N583" s="102"/>
      <c r="O583" s="102"/>
    </row>
    <row r="584" spans="1:15" x14ac:dyDescent="0.25">
      <c r="A584" s="170"/>
      <c r="B584" s="121" t="s">
        <v>621</v>
      </c>
      <c r="C584" s="122">
        <v>3617</v>
      </c>
      <c r="D584" s="39"/>
      <c r="E584" s="102"/>
      <c r="F584" s="102"/>
      <c r="G584" s="102"/>
      <c r="H584" s="102"/>
      <c r="I584" s="102"/>
      <c r="J584" s="102"/>
      <c r="K584" s="102"/>
      <c r="L584" s="102"/>
      <c r="M584" s="102"/>
      <c r="N584" s="102"/>
      <c r="O584" s="102"/>
    </row>
    <row r="585" spans="1:15" x14ac:dyDescent="0.25">
      <c r="A585" s="170"/>
      <c r="B585" s="121" t="s">
        <v>622</v>
      </c>
      <c r="C585" s="122"/>
      <c r="D585" s="39"/>
      <c r="E585" s="102"/>
      <c r="F585" s="102"/>
      <c r="G585" s="102"/>
      <c r="H585" s="102"/>
      <c r="I585" s="102"/>
      <c r="J585" s="102"/>
      <c r="K585" s="102"/>
      <c r="L585" s="102"/>
      <c r="M585" s="102"/>
      <c r="N585" s="102"/>
      <c r="O585" s="102"/>
    </row>
    <row r="586" spans="1:15" x14ac:dyDescent="0.25">
      <c r="A586" s="170"/>
      <c r="B586" s="121" t="s">
        <v>623</v>
      </c>
      <c r="C586" s="122">
        <v>3618</v>
      </c>
      <c r="D586" s="39"/>
      <c r="E586" s="102"/>
      <c r="F586" s="102"/>
      <c r="G586" s="102"/>
      <c r="H586" s="102"/>
      <c r="I586" s="102"/>
      <c r="J586" s="102"/>
      <c r="K586" s="102"/>
      <c r="L586" s="102"/>
      <c r="M586" s="102"/>
      <c r="N586" s="102"/>
      <c r="O586" s="102"/>
    </row>
    <row r="587" spans="1:15" x14ac:dyDescent="0.25">
      <c r="A587" s="170"/>
      <c r="B587" s="121" t="s">
        <v>624</v>
      </c>
      <c r="C587" s="122">
        <v>3619</v>
      </c>
      <c r="D587" s="39"/>
      <c r="E587" s="102"/>
      <c r="F587" s="102"/>
      <c r="G587" s="102"/>
      <c r="H587" s="102"/>
      <c r="I587" s="102"/>
      <c r="J587" s="102"/>
      <c r="K587" s="102"/>
      <c r="L587" s="102"/>
      <c r="M587" s="102"/>
      <c r="N587" s="102"/>
      <c r="O587" s="102"/>
    </row>
    <row r="588" spans="1:15" x14ac:dyDescent="0.25">
      <c r="A588" s="170"/>
      <c r="B588" s="120" t="s">
        <v>481</v>
      </c>
      <c r="C588" s="122">
        <v>3620</v>
      </c>
      <c r="D588" s="39">
        <f>D586+D587</f>
        <v>0</v>
      </c>
      <c r="E588" s="102"/>
      <c r="F588" s="102"/>
      <c r="G588" s="102"/>
      <c r="H588" s="102"/>
      <c r="I588" s="102"/>
      <c r="J588" s="102"/>
      <c r="K588" s="102"/>
      <c r="L588" s="102"/>
      <c r="M588" s="102"/>
      <c r="N588" s="102"/>
      <c r="O588" s="102"/>
    </row>
    <row r="589" spans="1:15" x14ac:dyDescent="0.25">
      <c r="A589" s="170"/>
      <c r="B589" s="120" t="s">
        <v>625</v>
      </c>
      <c r="C589" s="122"/>
      <c r="D589" s="39"/>
      <c r="E589" s="102"/>
      <c r="F589" s="102"/>
      <c r="G589" s="102"/>
      <c r="H589" s="102"/>
      <c r="I589" s="102"/>
      <c r="J589" s="102"/>
      <c r="K589" s="102"/>
      <c r="L589" s="102"/>
      <c r="M589" s="102"/>
      <c r="N589" s="102"/>
      <c r="O589" s="102"/>
    </row>
    <row r="590" spans="1:15" x14ac:dyDescent="0.25">
      <c r="A590" s="170"/>
      <c r="B590" s="121" t="s">
        <v>626</v>
      </c>
      <c r="C590" s="122">
        <v>3621</v>
      </c>
      <c r="D590" s="39"/>
      <c r="E590" s="102"/>
      <c r="F590" s="102"/>
      <c r="G590" s="102"/>
      <c r="H590" s="102"/>
      <c r="I590" s="102"/>
      <c r="J590" s="102"/>
      <c r="K590" s="102"/>
      <c r="L590" s="102"/>
      <c r="M590" s="102"/>
      <c r="N590" s="102"/>
      <c r="O590" s="102"/>
    </row>
    <row r="591" spans="1:15" x14ac:dyDescent="0.25">
      <c r="A591" s="170"/>
      <c r="B591" s="121" t="s">
        <v>627</v>
      </c>
      <c r="C591" s="122">
        <v>3622</v>
      </c>
      <c r="D591" s="39"/>
      <c r="E591" s="102"/>
      <c r="F591" s="102"/>
      <c r="G591" s="102"/>
      <c r="H591" s="102"/>
      <c r="I591" s="102"/>
      <c r="J591" s="102"/>
      <c r="K591" s="102"/>
      <c r="L591" s="102"/>
      <c r="M591" s="102"/>
      <c r="N591" s="102"/>
      <c r="O591" s="102"/>
    </row>
    <row r="592" spans="1:15" x14ac:dyDescent="0.25">
      <c r="A592" s="170"/>
      <c r="B592" s="120" t="s">
        <v>482</v>
      </c>
      <c r="C592" s="101">
        <v>3625</v>
      </c>
      <c r="D592" s="40">
        <f>D590+D591</f>
        <v>0</v>
      </c>
      <c r="E592" s="102"/>
      <c r="F592" s="102"/>
      <c r="G592" s="102"/>
      <c r="H592" s="102"/>
      <c r="I592" s="102"/>
      <c r="J592" s="102"/>
      <c r="K592" s="102"/>
      <c r="L592" s="102"/>
      <c r="M592" s="102"/>
      <c r="N592" s="102"/>
      <c r="O592" s="102"/>
    </row>
    <row r="593" spans="1:15" x14ac:dyDescent="0.25">
      <c r="A593" s="170"/>
      <c r="B593" s="120" t="s">
        <v>881</v>
      </c>
      <c r="C593" s="122">
        <v>3630</v>
      </c>
      <c r="D593" s="40">
        <f>D592+D588+D584</f>
        <v>0</v>
      </c>
      <c r="E593" s="102"/>
      <c r="F593" s="102"/>
      <c r="G593" s="102"/>
      <c r="H593" s="102"/>
      <c r="I593" s="102"/>
      <c r="J593" s="102"/>
      <c r="K593" s="102"/>
      <c r="L593" s="102"/>
      <c r="M593" s="102"/>
      <c r="N593" s="102"/>
      <c r="O593" s="102"/>
    </row>
    <row r="594" spans="1:15" x14ac:dyDescent="0.25">
      <c r="A594" s="170">
        <v>3.7</v>
      </c>
      <c r="B594" s="120" t="s">
        <v>678</v>
      </c>
      <c r="C594" s="122"/>
      <c r="D594" s="39"/>
      <c r="E594" s="102"/>
      <c r="F594" s="102"/>
      <c r="G594" s="102"/>
      <c r="H594" s="102"/>
      <c r="I594" s="102"/>
      <c r="J594" s="102"/>
      <c r="K594" s="102"/>
      <c r="L594" s="102"/>
      <c r="M594" s="102"/>
      <c r="N594" s="102"/>
      <c r="O594" s="102"/>
    </row>
    <row r="595" spans="1:15" x14ac:dyDescent="0.25">
      <c r="A595" s="170"/>
      <c r="B595" s="121" t="s">
        <v>628</v>
      </c>
      <c r="C595" s="122">
        <v>3631</v>
      </c>
      <c r="D595" s="39"/>
      <c r="E595" s="102"/>
      <c r="F595" s="102"/>
      <c r="G595" s="102"/>
      <c r="H595" s="102"/>
      <c r="I595" s="102"/>
      <c r="J595" s="102"/>
      <c r="K595" s="102"/>
      <c r="L595" s="102"/>
      <c r="M595" s="102"/>
      <c r="N595" s="102"/>
      <c r="O595" s="102"/>
    </row>
    <row r="596" spans="1:15" x14ac:dyDescent="0.25">
      <c r="A596" s="170"/>
      <c r="B596" s="121" t="s">
        <v>629</v>
      </c>
      <c r="C596" s="122"/>
      <c r="D596" s="39"/>
      <c r="E596" s="102"/>
      <c r="F596" s="102"/>
      <c r="G596" s="102"/>
      <c r="H596" s="102"/>
      <c r="I596" s="102"/>
      <c r="J596" s="102"/>
      <c r="K596" s="102"/>
      <c r="L596" s="102"/>
      <c r="M596" s="102"/>
      <c r="N596" s="102"/>
      <c r="O596" s="102"/>
    </row>
    <row r="597" spans="1:15" x14ac:dyDescent="0.25">
      <c r="A597" s="170"/>
      <c r="B597" s="121" t="s">
        <v>630</v>
      </c>
      <c r="C597" s="122">
        <v>3632</v>
      </c>
      <c r="D597" s="39"/>
      <c r="E597" s="102"/>
      <c r="F597" s="102"/>
      <c r="G597" s="102"/>
      <c r="H597" s="102"/>
      <c r="I597" s="102"/>
      <c r="J597" s="102"/>
      <c r="K597" s="102"/>
      <c r="L597" s="102"/>
      <c r="M597" s="102"/>
      <c r="N597" s="102"/>
      <c r="O597" s="102"/>
    </row>
    <row r="598" spans="1:15" x14ac:dyDescent="0.25">
      <c r="A598" s="170"/>
      <c r="B598" s="121" t="s">
        <v>631</v>
      </c>
      <c r="C598" s="122">
        <v>3633</v>
      </c>
      <c r="D598" s="39"/>
      <c r="E598" s="102"/>
      <c r="F598" s="102"/>
      <c r="G598" s="102"/>
      <c r="H598" s="102"/>
      <c r="I598" s="102"/>
      <c r="J598" s="102"/>
      <c r="K598" s="102"/>
      <c r="L598" s="102"/>
      <c r="M598" s="102"/>
      <c r="N598" s="102"/>
      <c r="O598" s="102"/>
    </row>
    <row r="599" spans="1:15" x14ac:dyDescent="0.25">
      <c r="A599" s="170"/>
      <c r="B599" s="120" t="s">
        <v>483</v>
      </c>
      <c r="C599" s="122">
        <v>3635</v>
      </c>
      <c r="D599" s="39">
        <f>D597+D598</f>
        <v>0</v>
      </c>
      <c r="E599" s="102"/>
      <c r="F599" s="102"/>
      <c r="G599" s="102"/>
      <c r="H599" s="102"/>
      <c r="I599" s="102"/>
      <c r="J599" s="102"/>
      <c r="K599" s="102"/>
      <c r="L599" s="102"/>
      <c r="M599" s="102"/>
      <c r="N599" s="102"/>
      <c r="O599" s="102"/>
    </row>
    <row r="600" spans="1:15" x14ac:dyDescent="0.25">
      <c r="A600" s="170"/>
      <c r="B600" s="120" t="s">
        <v>632</v>
      </c>
      <c r="C600" s="101"/>
      <c r="D600" s="39"/>
      <c r="E600" s="102"/>
      <c r="F600" s="102"/>
      <c r="G600" s="102"/>
      <c r="H600" s="102"/>
      <c r="I600" s="102"/>
      <c r="J600" s="102"/>
      <c r="K600" s="102"/>
      <c r="L600" s="102"/>
      <c r="M600" s="102"/>
      <c r="N600" s="102"/>
      <c r="O600" s="102"/>
    </row>
    <row r="601" spans="1:15" x14ac:dyDescent="0.25">
      <c r="A601" s="170"/>
      <c r="B601" s="121" t="s">
        <v>633</v>
      </c>
      <c r="C601" s="122">
        <v>3636</v>
      </c>
      <c r="D601" s="39"/>
      <c r="E601" s="102"/>
      <c r="F601" s="102"/>
      <c r="G601" s="102"/>
      <c r="H601" s="102"/>
      <c r="I601" s="102"/>
      <c r="J601" s="102"/>
      <c r="K601" s="102"/>
      <c r="L601" s="102"/>
      <c r="M601" s="102"/>
      <c r="N601" s="102"/>
      <c r="O601" s="102"/>
    </row>
    <row r="602" spans="1:15" x14ac:dyDescent="0.25">
      <c r="A602" s="170"/>
      <c r="B602" s="121" t="s">
        <v>634</v>
      </c>
      <c r="C602" s="122">
        <v>3637</v>
      </c>
      <c r="D602" s="39"/>
      <c r="E602" s="102"/>
      <c r="F602" s="102"/>
      <c r="G602" s="102"/>
      <c r="H602" s="102"/>
      <c r="I602" s="102"/>
      <c r="J602" s="102"/>
      <c r="K602" s="102"/>
      <c r="L602" s="102"/>
      <c r="M602" s="102"/>
      <c r="N602" s="102"/>
      <c r="O602" s="102"/>
    </row>
    <row r="603" spans="1:15" x14ac:dyDescent="0.25">
      <c r="A603" s="170"/>
      <c r="B603" s="120" t="s">
        <v>484</v>
      </c>
      <c r="C603" s="122">
        <v>3638</v>
      </c>
      <c r="D603" s="39">
        <f>D601+D602</f>
        <v>0</v>
      </c>
      <c r="E603" s="102"/>
      <c r="F603" s="102"/>
      <c r="G603" s="102"/>
      <c r="H603" s="102"/>
      <c r="I603" s="102"/>
      <c r="J603" s="102"/>
      <c r="K603" s="102"/>
      <c r="L603" s="102"/>
      <c r="M603" s="102"/>
      <c r="N603" s="102"/>
      <c r="O603" s="102"/>
    </row>
    <row r="604" spans="1:15" x14ac:dyDescent="0.25">
      <c r="A604" s="170"/>
      <c r="B604" s="120" t="s">
        <v>485</v>
      </c>
      <c r="C604" s="101">
        <v>3640</v>
      </c>
      <c r="D604" s="40">
        <f>D595+D599+D603</f>
        <v>0</v>
      </c>
      <c r="E604" s="102"/>
      <c r="F604" s="102"/>
      <c r="G604" s="102"/>
      <c r="H604" s="102"/>
      <c r="I604" s="102"/>
      <c r="J604" s="102"/>
      <c r="K604" s="102"/>
      <c r="L604" s="102"/>
      <c r="M604" s="102"/>
      <c r="N604" s="102"/>
      <c r="O604" s="102"/>
    </row>
    <row r="605" spans="1:15" x14ac:dyDescent="0.25">
      <c r="A605" s="119" t="s">
        <v>486</v>
      </c>
      <c r="B605" s="120" t="s">
        <v>1479</v>
      </c>
      <c r="C605" s="101"/>
      <c r="D605" s="39"/>
      <c r="E605" s="102"/>
      <c r="F605" s="102"/>
      <c r="G605" s="102"/>
      <c r="H605" s="102"/>
      <c r="I605" s="102"/>
      <c r="J605" s="102"/>
      <c r="K605" s="102"/>
      <c r="L605" s="102"/>
      <c r="M605" s="102"/>
      <c r="N605" s="102"/>
      <c r="O605" s="102"/>
    </row>
    <row r="606" spans="1:15" x14ac:dyDescent="0.25">
      <c r="A606" s="335">
        <v>4.0999999999999996</v>
      </c>
      <c r="B606" s="336" t="s">
        <v>791</v>
      </c>
      <c r="C606" s="337">
        <v>3455</v>
      </c>
      <c r="D606" s="338"/>
      <c r="E606" s="339" t="s">
        <v>1480</v>
      </c>
      <c r="F606" s="102"/>
      <c r="G606" s="102"/>
      <c r="H606" s="102"/>
      <c r="I606" s="102"/>
      <c r="J606" s="102"/>
      <c r="K606" s="102"/>
      <c r="L606" s="102"/>
      <c r="M606" s="102"/>
      <c r="N606" s="102"/>
      <c r="O606" s="102"/>
    </row>
    <row r="607" spans="1:15" x14ac:dyDescent="0.25">
      <c r="A607" s="335">
        <v>4.2</v>
      </c>
      <c r="B607" s="336" t="s">
        <v>792</v>
      </c>
      <c r="C607" s="337">
        <v>3456</v>
      </c>
      <c r="D607" s="338"/>
      <c r="E607" s="339" t="s">
        <v>1480</v>
      </c>
      <c r="F607" s="102"/>
      <c r="G607" s="102"/>
      <c r="H607" s="102"/>
      <c r="I607" s="102"/>
      <c r="J607" s="102"/>
      <c r="K607" s="102"/>
      <c r="L607" s="102"/>
      <c r="M607" s="102"/>
      <c r="N607" s="102"/>
      <c r="O607" s="102"/>
    </row>
    <row r="608" spans="1:15" x14ac:dyDescent="0.25">
      <c r="A608" s="119" t="s">
        <v>502</v>
      </c>
      <c r="B608" s="120" t="s">
        <v>487</v>
      </c>
      <c r="C608" s="101"/>
      <c r="D608" s="39"/>
      <c r="E608" s="102"/>
      <c r="F608" s="102"/>
      <c r="G608" s="102"/>
      <c r="H608" s="102"/>
      <c r="I608" s="102"/>
      <c r="J608" s="102"/>
      <c r="K608" s="102"/>
      <c r="L608" s="102"/>
      <c r="M608" s="102"/>
      <c r="N608" s="102"/>
      <c r="O608" s="102"/>
    </row>
    <row r="609" spans="1:15" x14ac:dyDescent="0.25">
      <c r="A609" s="170">
        <v>5.0999999999999996</v>
      </c>
      <c r="B609" s="121" t="s">
        <v>793</v>
      </c>
      <c r="C609" s="122">
        <v>3460</v>
      </c>
      <c r="D609" s="39"/>
      <c r="E609" s="102"/>
      <c r="F609" s="102"/>
      <c r="G609" s="102"/>
      <c r="H609" s="102"/>
      <c r="I609" s="102"/>
      <c r="J609" s="102"/>
      <c r="K609" s="102"/>
      <c r="L609" s="102"/>
      <c r="M609" s="102"/>
      <c r="N609" s="102"/>
      <c r="O609" s="102"/>
    </row>
    <row r="610" spans="1:15" x14ac:dyDescent="0.25">
      <c r="A610" s="170">
        <v>5.2</v>
      </c>
      <c r="B610" s="121" t="s">
        <v>794</v>
      </c>
      <c r="C610" s="122">
        <v>3461</v>
      </c>
      <c r="D610" s="39"/>
      <c r="E610" s="102"/>
      <c r="F610" s="102"/>
      <c r="G610" s="102"/>
      <c r="H610" s="102"/>
      <c r="I610" s="102"/>
      <c r="J610" s="102"/>
      <c r="K610" s="102"/>
      <c r="L610" s="102"/>
      <c r="M610" s="102"/>
      <c r="N610" s="102"/>
      <c r="O610" s="102"/>
    </row>
    <row r="611" spans="1:15" x14ac:dyDescent="0.25">
      <c r="A611" s="183" t="s">
        <v>721</v>
      </c>
      <c r="B611" s="119" t="s">
        <v>1494</v>
      </c>
      <c r="C611" s="101"/>
      <c r="D611" s="22"/>
      <c r="E611" s="102"/>
      <c r="F611" s="102"/>
      <c r="G611" s="102"/>
      <c r="H611" s="102"/>
      <c r="I611" s="102"/>
      <c r="J611" s="102"/>
      <c r="K611" s="102"/>
      <c r="L611" s="102"/>
      <c r="M611" s="102"/>
      <c r="N611" s="102"/>
      <c r="O611" s="102"/>
    </row>
    <row r="612" spans="1:15" x14ac:dyDescent="0.25">
      <c r="A612" s="170"/>
      <c r="B612" s="120" t="s">
        <v>489</v>
      </c>
      <c r="C612" s="124"/>
      <c r="D612" s="22"/>
      <c r="E612" s="102"/>
      <c r="F612" s="102"/>
      <c r="G612" s="102"/>
      <c r="H612" s="102"/>
      <c r="I612" s="102"/>
      <c r="J612" s="102"/>
      <c r="K612" s="102"/>
      <c r="L612" s="102"/>
      <c r="M612" s="102"/>
      <c r="N612" s="102"/>
      <c r="O612" s="102"/>
    </row>
    <row r="613" spans="1:15" x14ac:dyDescent="0.25">
      <c r="A613" s="170">
        <v>6.1</v>
      </c>
      <c r="B613" s="121" t="s">
        <v>795</v>
      </c>
      <c r="C613" s="122">
        <v>1625</v>
      </c>
      <c r="D613" s="29"/>
      <c r="E613" s="102"/>
      <c r="F613" s="102"/>
      <c r="G613" s="102"/>
      <c r="H613" s="102"/>
      <c r="I613" s="102"/>
      <c r="J613" s="102"/>
      <c r="K613" s="102"/>
      <c r="L613" s="102"/>
      <c r="M613" s="102"/>
      <c r="N613" s="102"/>
      <c r="O613" s="102"/>
    </row>
    <row r="614" spans="1:15" x14ac:dyDescent="0.25">
      <c r="A614" s="170">
        <v>6.2</v>
      </c>
      <c r="B614" s="121" t="s">
        <v>796</v>
      </c>
      <c r="C614" s="122">
        <v>1621</v>
      </c>
      <c r="D614" s="29"/>
      <c r="E614" s="102"/>
      <c r="F614" s="102"/>
      <c r="G614" s="102"/>
      <c r="H614" s="102"/>
      <c r="I614" s="102"/>
      <c r="J614" s="102"/>
      <c r="K614" s="102"/>
      <c r="L614" s="102"/>
      <c r="M614" s="102"/>
      <c r="N614" s="102"/>
      <c r="O614" s="102"/>
    </row>
    <row r="615" spans="1:15" x14ac:dyDescent="0.25">
      <c r="A615" s="170">
        <v>6.3</v>
      </c>
      <c r="B615" s="121" t="s">
        <v>797</v>
      </c>
      <c r="C615" s="122">
        <v>1622</v>
      </c>
      <c r="D615" s="29"/>
      <c r="E615" s="102"/>
      <c r="F615" s="102"/>
      <c r="G615" s="102"/>
      <c r="H615" s="102"/>
      <c r="I615" s="102"/>
      <c r="J615" s="102"/>
      <c r="K615" s="102"/>
      <c r="L615" s="102"/>
      <c r="M615" s="102"/>
      <c r="N615" s="102"/>
      <c r="O615" s="102"/>
    </row>
    <row r="616" spans="1:15" x14ac:dyDescent="0.25">
      <c r="A616" s="170"/>
      <c r="B616" s="120" t="s">
        <v>490</v>
      </c>
      <c r="C616" s="122"/>
      <c r="D616" s="22"/>
      <c r="E616" s="102"/>
      <c r="F616" s="102"/>
      <c r="G616" s="102"/>
      <c r="H616" s="102"/>
      <c r="I616" s="102"/>
      <c r="J616" s="102"/>
      <c r="K616" s="102"/>
      <c r="L616" s="102"/>
      <c r="M616" s="102"/>
      <c r="N616" s="102"/>
      <c r="O616" s="102"/>
    </row>
    <row r="617" spans="1:15" x14ac:dyDescent="0.25">
      <c r="A617" s="170">
        <v>6.4</v>
      </c>
      <c r="B617" s="121" t="s">
        <v>798</v>
      </c>
      <c r="C617" s="122">
        <v>1630</v>
      </c>
      <c r="D617" s="29"/>
      <c r="E617" s="102"/>
      <c r="F617" s="102"/>
      <c r="G617" s="102"/>
      <c r="H617" s="102"/>
      <c r="I617" s="102"/>
      <c r="J617" s="102"/>
      <c r="K617" s="102"/>
      <c r="L617" s="102"/>
      <c r="M617" s="102"/>
      <c r="N617" s="102"/>
      <c r="O617" s="102"/>
    </row>
    <row r="618" spans="1:15" x14ac:dyDescent="0.25">
      <c r="A618" s="170">
        <v>6.5</v>
      </c>
      <c r="B618" s="121" t="s">
        <v>796</v>
      </c>
      <c r="C618" s="122">
        <v>1631</v>
      </c>
      <c r="D618" s="29"/>
      <c r="E618" s="102"/>
      <c r="F618" s="102"/>
      <c r="G618" s="102"/>
      <c r="H618" s="102"/>
      <c r="I618" s="102"/>
      <c r="J618" s="102"/>
      <c r="K618" s="102"/>
      <c r="L618" s="102"/>
      <c r="M618" s="102"/>
      <c r="N618" s="102"/>
      <c r="O618" s="102"/>
    </row>
    <row r="619" spans="1:15" x14ac:dyDescent="0.25">
      <c r="A619" s="170">
        <v>6.6</v>
      </c>
      <c r="B619" s="121" t="s">
        <v>797</v>
      </c>
      <c r="C619" s="122">
        <v>1632</v>
      </c>
      <c r="D619" s="29"/>
      <c r="E619" s="102"/>
      <c r="F619" s="102"/>
      <c r="G619" s="102"/>
      <c r="H619" s="102"/>
      <c r="I619" s="102"/>
      <c r="J619" s="102"/>
      <c r="K619" s="102"/>
      <c r="L619" s="102"/>
      <c r="M619" s="102"/>
      <c r="N619" s="102"/>
      <c r="O619" s="102"/>
    </row>
    <row r="620" spans="1:15" x14ac:dyDescent="0.25">
      <c r="A620" s="170"/>
      <c r="B620" s="120" t="s">
        <v>491</v>
      </c>
      <c r="C620" s="122"/>
      <c r="D620" s="22"/>
      <c r="E620" s="102"/>
      <c r="F620" s="102"/>
      <c r="G620" s="102"/>
      <c r="H620" s="102"/>
      <c r="I620" s="102"/>
      <c r="J620" s="102"/>
      <c r="K620" s="102"/>
      <c r="L620" s="102"/>
      <c r="M620" s="102"/>
      <c r="N620" s="102"/>
      <c r="O620" s="102"/>
    </row>
    <row r="621" spans="1:15" x14ac:dyDescent="0.25">
      <c r="A621" s="170">
        <v>6.7</v>
      </c>
      <c r="B621" s="121" t="s">
        <v>799</v>
      </c>
      <c r="C621" s="122">
        <v>1635</v>
      </c>
      <c r="D621" s="29"/>
      <c r="E621" s="102"/>
      <c r="F621" s="102"/>
      <c r="G621" s="102"/>
      <c r="H621" s="102"/>
      <c r="I621" s="102"/>
      <c r="J621" s="102"/>
      <c r="K621" s="102"/>
      <c r="L621" s="102"/>
      <c r="M621" s="102"/>
      <c r="N621" s="102"/>
      <c r="O621" s="102"/>
    </row>
    <row r="622" spans="1:15" x14ac:dyDescent="0.25">
      <c r="A622" s="170">
        <v>6.8</v>
      </c>
      <c r="B622" s="121" t="s">
        <v>796</v>
      </c>
      <c r="C622" s="122">
        <v>1636</v>
      </c>
      <c r="D622" s="29"/>
      <c r="E622" s="102"/>
      <c r="F622" s="102"/>
      <c r="G622" s="102"/>
      <c r="H622" s="102"/>
      <c r="I622" s="102"/>
      <c r="J622" s="102"/>
      <c r="K622" s="102"/>
      <c r="L622" s="102"/>
      <c r="M622" s="102"/>
      <c r="N622" s="102"/>
      <c r="O622" s="102"/>
    </row>
    <row r="623" spans="1:15" x14ac:dyDescent="0.25">
      <c r="A623" s="170">
        <v>6.9</v>
      </c>
      <c r="B623" s="121" t="s">
        <v>797</v>
      </c>
      <c r="C623" s="122">
        <v>1637</v>
      </c>
      <c r="D623" s="29"/>
      <c r="E623" s="102"/>
      <c r="F623" s="102"/>
      <c r="G623" s="102"/>
      <c r="H623" s="102"/>
      <c r="I623" s="102"/>
      <c r="J623" s="102"/>
      <c r="K623" s="102"/>
      <c r="L623" s="102"/>
      <c r="M623" s="102"/>
      <c r="N623" s="102"/>
      <c r="O623" s="102"/>
    </row>
    <row r="624" spans="1:15" x14ac:dyDescent="0.25">
      <c r="A624" s="119"/>
      <c r="B624" s="120" t="s">
        <v>640</v>
      </c>
      <c r="C624" s="101"/>
      <c r="D624" s="22"/>
      <c r="E624" s="102"/>
      <c r="F624" s="102"/>
      <c r="G624" s="102"/>
      <c r="H624" s="102"/>
      <c r="I624" s="102"/>
      <c r="J624" s="102"/>
      <c r="K624" s="102"/>
      <c r="L624" s="102"/>
      <c r="M624" s="102"/>
      <c r="N624" s="102"/>
      <c r="O624" s="102"/>
    </row>
    <row r="625" spans="1:15" x14ac:dyDescent="0.25">
      <c r="A625" s="340" t="s">
        <v>681</v>
      </c>
      <c r="B625" s="121" t="s">
        <v>800</v>
      </c>
      <c r="C625" s="122">
        <v>1640</v>
      </c>
      <c r="D625" s="29"/>
      <c r="E625" s="102"/>
      <c r="F625" s="102"/>
      <c r="G625" s="102"/>
      <c r="H625" s="102"/>
      <c r="I625" s="102"/>
      <c r="J625" s="102"/>
      <c r="K625" s="102"/>
      <c r="L625" s="102"/>
      <c r="M625" s="102"/>
      <c r="N625" s="102"/>
      <c r="O625" s="102"/>
    </row>
    <row r="626" spans="1:15" x14ac:dyDescent="0.25">
      <c r="A626" s="170">
        <v>6.11</v>
      </c>
      <c r="B626" s="121" t="s">
        <v>801</v>
      </c>
      <c r="C626" s="122">
        <v>1645</v>
      </c>
      <c r="D626" s="29"/>
      <c r="E626" s="102"/>
      <c r="F626" s="102"/>
      <c r="G626" s="102"/>
      <c r="H626" s="102"/>
      <c r="I626" s="102"/>
      <c r="J626" s="102"/>
      <c r="K626" s="102"/>
      <c r="L626" s="102"/>
      <c r="M626" s="102"/>
      <c r="N626" s="102"/>
      <c r="O626" s="102"/>
    </row>
    <row r="627" spans="1:15" x14ac:dyDescent="0.25">
      <c r="A627" s="170">
        <v>6.12</v>
      </c>
      <c r="B627" s="121" t="s">
        <v>802</v>
      </c>
      <c r="C627" s="122">
        <v>1650</v>
      </c>
      <c r="D627" s="29"/>
      <c r="E627" s="102"/>
      <c r="F627" s="102"/>
      <c r="G627" s="102"/>
      <c r="H627" s="102"/>
      <c r="I627" s="102"/>
      <c r="J627" s="102"/>
      <c r="K627" s="102"/>
      <c r="L627" s="102"/>
      <c r="M627" s="102"/>
      <c r="N627" s="102"/>
      <c r="O627" s="102"/>
    </row>
    <row r="628" spans="1:15" x14ac:dyDescent="0.25">
      <c r="A628" s="119" t="s">
        <v>1481</v>
      </c>
      <c r="B628" s="121"/>
      <c r="C628" s="122"/>
      <c r="D628" s="29"/>
      <c r="E628" s="102"/>
      <c r="F628" s="102"/>
      <c r="G628" s="102"/>
      <c r="H628" s="102"/>
      <c r="I628" s="102"/>
      <c r="J628" s="102"/>
      <c r="K628" s="102"/>
      <c r="L628" s="102"/>
      <c r="M628" s="102"/>
      <c r="N628" s="102"/>
      <c r="O628" s="102"/>
    </row>
    <row r="629" spans="1:15" x14ac:dyDescent="0.25">
      <c r="A629" s="170">
        <v>7.1</v>
      </c>
      <c r="B629" s="121" t="s">
        <v>803</v>
      </c>
      <c r="C629" s="122">
        <v>3603</v>
      </c>
      <c r="D629" s="29"/>
      <c r="E629" s="102"/>
      <c r="F629" s="102"/>
      <c r="G629" s="102"/>
      <c r="H629" s="102"/>
      <c r="I629" s="102"/>
      <c r="J629" s="102"/>
      <c r="K629" s="102"/>
      <c r="L629" s="102"/>
      <c r="M629" s="102"/>
      <c r="N629" s="102"/>
      <c r="O629" s="102"/>
    </row>
    <row r="630" spans="1:15" x14ac:dyDescent="0.25">
      <c r="A630" s="170">
        <v>7.2</v>
      </c>
      <c r="B630" s="121" t="s">
        <v>804</v>
      </c>
      <c r="C630" s="122">
        <v>3605</v>
      </c>
      <c r="D630" s="29"/>
      <c r="E630" s="102"/>
      <c r="F630" s="102"/>
      <c r="G630" s="102"/>
      <c r="H630" s="102"/>
      <c r="I630" s="102"/>
      <c r="J630" s="102"/>
      <c r="K630" s="102"/>
      <c r="L630" s="102"/>
      <c r="M630" s="102"/>
      <c r="N630" s="102"/>
      <c r="O630" s="102"/>
    </row>
    <row r="631" spans="1:15" x14ac:dyDescent="0.25">
      <c r="A631" s="170">
        <v>7.3</v>
      </c>
      <c r="B631" s="121" t="s">
        <v>805</v>
      </c>
      <c r="C631" s="122">
        <v>3607</v>
      </c>
      <c r="D631" s="29"/>
      <c r="E631" s="102"/>
      <c r="F631" s="102"/>
      <c r="G631" s="102"/>
      <c r="H631" s="102"/>
      <c r="I631" s="102"/>
      <c r="J631" s="102"/>
      <c r="K631" s="102"/>
      <c r="L631" s="102"/>
      <c r="M631" s="102"/>
      <c r="N631" s="102"/>
      <c r="O631" s="102"/>
    </row>
    <row r="632" spans="1:15" x14ac:dyDescent="0.25">
      <c r="A632" s="170">
        <v>7.4</v>
      </c>
      <c r="B632" s="121" t="s">
        <v>806</v>
      </c>
      <c r="C632" s="122">
        <v>3609</v>
      </c>
      <c r="D632" s="29"/>
      <c r="E632" s="102"/>
      <c r="F632" s="102"/>
      <c r="G632" s="102"/>
      <c r="H632" s="102"/>
      <c r="I632" s="102"/>
      <c r="J632" s="102"/>
      <c r="K632" s="102"/>
      <c r="L632" s="102"/>
      <c r="M632" s="102"/>
      <c r="N632" s="102"/>
      <c r="O632" s="102"/>
    </row>
    <row r="633" spans="1:15" x14ac:dyDescent="0.25">
      <c r="A633" s="170">
        <v>7.5</v>
      </c>
      <c r="B633" s="121" t="s">
        <v>807</v>
      </c>
      <c r="C633" s="122">
        <v>3611</v>
      </c>
      <c r="D633" s="29"/>
      <c r="E633" s="102"/>
      <c r="F633" s="102"/>
      <c r="G633" s="102"/>
      <c r="H633" s="102"/>
      <c r="I633" s="102"/>
      <c r="J633" s="102"/>
      <c r="K633" s="102"/>
      <c r="L633" s="102"/>
      <c r="M633" s="102"/>
      <c r="N633" s="102"/>
      <c r="O633" s="102"/>
    </row>
    <row r="634" spans="1:15" x14ac:dyDescent="0.25">
      <c r="A634" s="170">
        <v>7.6</v>
      </c>
      <c r="B634" s="120" t="s">
        <v>808</v>
      </c>
      <c r="C634" s="122">
        <v>3610</v>
      </c>
      <c r="D634" s="22">
        <f>SUM(D629:D633)</f>
        <v>0</v>
      </c>
      <c r="E634" s="102"/>
      <c r="F634" s="102"/>
      <c r="G634" s="102"/>
      <c r="H634" s="102"/>
      <c r="I634" s="102"/>
      <c r="J634" s="102"/>
      <c r="K634" s="102"/>
      <c r="L634" s="102"/>
      <c r="M634" s="102"/>
      <c r="N634" s="102"/>
      <c r="O634" s="102"/>
    </row>
    <row r="635" spans="1:15" x14ac:dyDescent="0.25">
      <c r="A635" s="170">
        <v>7.7</v>
      </c>
      <c r="B635" s="121" t="s">
        <v>809</v>
      </c>
      <c r="C635" s="122">
        <v>3613</v>
      </c>
      <c r="E635" s="102"/>
      <c r="F635" s="102"/>
      <c r="G635" s="102"/>
      <c r="H635" s="102"/>
      <c r="I635" s="102"/>
      <c r="J635" s="102"/>
      <c r="K635" s="102"/>
      <c r="L635" s="102"/>
      <c r="M635" s="102"/>
      <c r="N635" s="102"/>
      <c r="O635" s="102"/>
    </row>
    <row r="636" spans="1:15" x14ac:dyDescent="0.25">
      <c r="A636" s="113" t="s">
        <v>488</v>
      </c>
      <c r="B636" s="120" t="s">
        <v>636</v>
      </c>
      <c r="C636" s="101"/>
      <c r="D636" s="22"/>
      <c r="E636" s="102"/>
      <c r="F636" s="102"/>
      <c r="G636" s="102"/>
      <c r="H636" s="102"/>
      <c r="I636" s="102"/>
      <c r="J636" s="102"/>
      <c r="K636" s="102"/>
      <c r="L636" s="102"/>
      <c r="M636" s="102"/>
      <c r="N636" s="102"/>
      <c r="O636" s="102"/>
    </row>
    <row r="637" spans="1:15" x14ac:dyDescent="0.25">
      <c r="A637" s="113">
        <v>8.1</v>
      </c>
      <c r="B637" s="120" t="s">
        <v>810</v>
      </c>
      <c r="C637" s="101"/>
      <c r="D637" s="22"/>
      <c r="E637" s="102"/>
      <c r="F637" s="102"/>
      <c r="G637" s="102"/>
      <c r="H637" s="102"/>
      <c r="I637" s="102"/>
      <c r="J637" s="102"/>
      <c r="K637" s="102"/>
      <c r="L637" s="102"/>
      <c r="M637" s="102"/>
      <c r="N637" s="102"/>
      <c r="O637" s="102"/>
    </row>
    <row r="638" spans="1:15" x14ac:dyDescent="0.25">
      <c r="A638" s="172"/>
      <c r="B638" s="121" t="s">
        <v>637</v>
      </c>
      <c r="C638" s="122">
        <v>3701</v>
      </c>
      <c r="D638" s="29"/>
      <c r="E638" s="102"/>
      <c r="F638" s="102"/>
      <c r="G638" s="102"/>
      <c r="H638" s="102"/>
      <c r="I638" s="102"/>
      <c r="J638" s="102"/>
      <c r="K638" s="102"/>
      <c r="L638" s="102"/>
      <c r="M638" s="102"/>
      <c r="N638" s="102"/>
      <c r="O638" s="102"/>
    </row>
    <row r="639" spans="1:15" x14ac:dyDescent="0.25">
      <c r="A639" s="172"/>
      <c r="B639" s="121" t="s">
        <v>638</v>
      </c>
      <c r="C639" s="122">
        <v>3702</v>
      </c>
      <c r="D639" s="29"/>
      <c r="E639" s="102"/>
      <c r="F639" s="102"/>
      <c r="G639" s="102"/>
      <c r="H639" s="102"/>
      <c r="I639" s="102"/>
      <c r="J639" s="102"/>
      <c r="K639" s="102"/>
      <c r="L639" s="102"/>
      <c r="M639" s="102"/>
      <c r="N639" s="102"/>
      <c r="O639" s="102"/>
    </row>
    <row r="640" spans="1:15" x14ac:dyDescent="0.25">
      <c r="A640" s="172"/>
      <c r="B640" s="121" t="s">
        <v>639</v>
      </c>
      <c r="C640" s="122">
        <v>3703</v>
      </c>
      <c r="D640" s="29"/>
      <c r="E640" s="102"/>
      <c r="F640" s="102"/>
      <c r="G640" s="102"/>
      <c r="H640" s="102"/>
      <c r="I640" s="102"/>
      <c r="J640" s="102"/>
      <c r="K640" s="102"/>
      <c r="L640" s="102"/>
      <c r="M640" s="102"/>
      <c r="N640" s="102"/>
      <c r="O640" s="102"/>
    </row>
    <row r="641" spans="1:15" x14ac:dyDescent="0.25">
      <c r="A641" s="172"/>
      <c r="B641" s="120" t="s">
        <v>653</v>
      </c>
      <c r="C641" s="122">
        <v>3614</v>
      </c>
      <c r="D641" s="29">
        <f>SUM(D638:D640)</f>
        <v>0</v>
      </c>
      <c r="E641" s="102"/>
      <c r="F641" s="102"/>
      <c r="G641" s="102"/>
      <c r="H641" s="102"/>
      <c r="I641" s="102"/>
      <c r="J641" s="102"/>
      <c r="K641" s="102"/>
      <c r="L641" s="102"/>
      <c r="M641" s="102"/>
      <c r="N641" s="102"/>
      <c r="O641" s="102"/>
    </row>
    <row r="642" spans="1:15" x14ac:dyDescent="0.25">
      <c r="A642" s="172">
        <v>8.1999999999999993</v>
      </c>
      <c r="B642" s="120" t="s">
        <v>811</v>
      </c>
      <c r="C642" s="122">
        <v>3704</v>
      </c>
      <c r="D642" s="29"/>
      <c r="E642" s="102"/>
      <c r="F642" s="102"/>
      <c r="G642" s="102"/>
      <c r="H642" s="102"/>
      <c r="I642" s="102"/>
      <c r="J642" s="102"/>
      <c r="K642" s="102"/>
      <c r="L642" s="102"/>
      <c r="M642" s="102"/>
      <c r="N642" s="102"/>
      <c r="O642" s="102"/>
    </row>
    <row r="643" spans="1:15" x14ac:dyDescent="0.25">
      <c r="A643" s="113" t="s">
        <v>597</v>
      </c>
      <c r="B643" s="120" t="s">
        <v>1373</v>
      </c>
      <c r="C643" s="101"/>
      <c r="D643" s="39"/>
      <c r="E643" s="102"/>
      <c r="F643" s="102"/>
      <c r="G643" s="102"/>
      <c r="H643" s="102"/>
      <c r="I643" s="102"/>
      <c r="J643" s="102"/>
      <c r="K643" s="102"/>
      <c r="L643" s="102"/>
      <c r="M643" s="102"/>
      <c r="N643" s="102"/>
      <c r="O643" s="102"/>
    </row>
    <row r="644" spans="1:15" x14ac:dyDescent="0.25">
      <c r="A644" s="172">
        <v>9.1</v>
      </c>
      <c r="B644" s="121" t="s">
        <v>812</v>
      </c>
      <c r="C644" s="122">
        <v>3575</v>
      </c>
      <c r="D644" s="39"/>
      <c r="E644" s="102"/>
      <c r="F644" s="102"/>
      <c r="G644" s="102"/>
      <c r="H644" s="102"/>
      <c r="I644" s="102"/>
      <c r="J644" s="102"/>
      <c r="K644" s="102"/>
      <c r="L644" s="102"/>
      <c r="M644" s="102"/>
      <c r="N644" s="102"/>
      <c r="O644" s="102"/>
    </row>
    <row r="645" spans="1:15" x14ac:dyDescent="0.25">
      <c r="A645" s="172">
        <v>9.1999999999999993</v>
      </c>
      <c r="B645" s="121" t="s">
        <v>831</v>
      </c>
      <c r="C645" s="122">
        <v>3571</v>
      </c>
      <c r="D645" s="39"/>
      <c r="E645" s="102"/>
      <c r="F645" s="102"/>
      <c r="G645" s="102"/>
      <c r="H645" s="102"/>
      <c r="I645" s="102"/>
      <c r="J645" s="102"/>
      <c r="K645" s="102"/>
      <c r="L645" s="102"/>
      <c r="M645" s="102"/>
      <c r="N645" s="102"/>
      <c r="O645" s="102"/>
    </row>
    <row r="646" spans="1:15" x14ac:dyDescent="0.25">
      <c r="A646" s="172">
        <v>9.3000000000000007</v>
      </c>
      <c r="B646" s="121" t="s">
        <v>832</v>
      </c>
      <c r="C646" s="122">
        <v>3573</v>
      </c>
      <c r="D646" s="39"/>
      <c r="E646" s="102"/>
      <c r="F646" s="102"/>
      <c r="G646" s="102"/>
      <c r="H646" s="102"/>
      <c r="I646" s="102"/>
      <c r="J646" s="102"/>
      <c r="K646" s="102"/>
      <c r="L646" s="102"/>
      <c r="M646" s="102"/>
      <c r="N646" s="102"/>
      <c r="O646" s="102"/>
    </row>
    <row r="647" spans="1:15" x14ac:dyDescent="0.25">
      <c r="A647" s="172">
        <v>9.4</v>
      </c>
      <c r="B647" s="121" t="s">
        <v>813</v>
      </c>
      <c r="C647" s="341">
        <v>3576</v>
      </c>
      <c r="D647" s="39"/>
      <c r="E647" s="103"/>
      <c r="F647" s="102"/>
      <c r="G647" s="102"/>
      <c r="H647" s="102"/>
      <c r="I647" s="102"/>
      <c r="J647" s="102"/>
      <c r="K647" s="102"/>
      <c r="L647" s="102"/>
      <c r="M647" s="102"/>
      <c r="N647" s="102"/>
      <c r="O647" s="102"/>
    </row>
    <row r="648" spans="1:15" x14ac:dyDescent="0.25">
      <c r="A648" s="172">
        <v>9.5</v>
      </c>
      <c r="B648" s="121" t="s">
        <v>814</v>
      </c>
      <c r="C648" s="122">
        <v>3577</v>
      </c>
      <c r="D648" s="39"/>
      <c r="E648" s="102"/>
      <c r="F648" s="102"/>
      <c r="G648" s="102"/>
      <c r="H648" s="102"/>
      <c r="I648" s="102"/>
      <c r="J648" s="102"/>
      <c r="K648" s="102"/>
      <c r="L648" s="102"/>
      <c r="M648" s="102"/>
      <c r="N648" s="102"/>
      <c r="O648" s="102"/>
    </row>
    <row r="649" spans="1:15" x14ac:dyDescent="0.25">
      <c r="A649" s="119" t="s">
        <v>635</v>
      </c>
      <c r="B649" s="125" t="s">
        <v>815</v>
      </c>
      <c r="C649" s="124"/>
      <c r="D649" s="29"/>
      <c r="E649" s="102"/>
      <c r="F649" s="102"/>
      <c r="G649" s="102"/>
      <c r="H649" s="102"/>
      <c r="I649" s="102"/>
      <c r="J649" s="102"/>
      <c r="K649" s="102"/>
      <c r="L649" s="102"/>
      <c r="M649" s="102"/>
      <c r="N649" s="102"/>
      <c r="O649" s="102"/>
    </row>
    <row r="650" spans="1:15" x14ac:dyDescent="0.25">
      <c r="A650" s="172">
        <v>10.1</v>
      </c>
      <c r="B650" s="121" t="s">
        <v>816</v>
      </c>
      <c r="C650" s="122">
        <v>1660</v>
      </c>
      <c r="D650" s="29"/>
      <c r="E650" s="102"/>
      <c r="F650" s="102"/>
      <c r="G650" s="102"/>
      <c r="H650" s="102"/>
      <c r="I650" s="102"/>
      <c r="J650" s="102"/>
      <c r="K650" s="102"/>
      <c r="L650" s="102"/>
      <c r="M650" s="102"/>
      <c r="N650" s="102"/>
      <c r="O650" s="102"/>
    </row>
    <row r="651" spans="1:15" x14ac:dyDescent="0.25">
      <c r="A651" s="342" t="s">
        <v>1482</v>
      </c>
      <c r="B651" s="343"/>
      <c r="C651" s="343"/>
      <c r="D651" s="344"/>
      <c r="E651" s="102"/>
      <c r="F651" s="102"/>
      <c r="G651" s="102"/>
      <c r="H651" s="102"/>
      <c r="I651" s="102"/>
      <c r="J651" s="102"/>
      <c r="K651" s="102"/>
      <c r="L651" s="102"/>
      <c r="M651" s="102"/>
      <c r="N651" s="102"/>
      <c r="O651" s="102"/>
    </row>
    <row r="652" spans="1:15" x14ac:dyDescent="0.25">
      <c r="A652" s="345"/>
      <c r="B652" s="346"/>
      <c r="C652" s="346"/>
      <c r="D652" s="347"/>
      <c r="E652" s="102"/>
      <c r="F652" s="102"/>
      <c r="G652" s="102"/>
      <c r="H652" s="102"/>
      <c r="I652" s="102"/>
      <c r="J652" s="102"/>
      <c r="K652" s="102"/>
      <c r="L652" s="102"/>
      <c r="M652" s="102"/>
      <c r="N652" s="102"/>
      <c r="O652" s="102"/>
    </row>
    <row r="653" spans="1:15" x14ac:dyDescent="0.25">
      <c r="A653" s="345"/>
      <c r="B653" s="346"/>
      <c r="C653" s="346"/>
      <c r="D653" s="347"/>
      <c r="E653" s="102"/>
      <c r="F653" s="102"/>
      <c r="G653" s="102"/>
      <c r="H653" s="102"/>
      <c r="I653" s="102"/>
      <c r="J653" s="102"/>
      <c r="K653" s="102"/>
      <c r="L653" s="102"/>
      <c r="M653" s="102"/>
      <c r="N653" s="102"/>
      <c r="O653" s="102"/>
    </row>
    <row r="654" spans="1:15" x14ac:dyDescent="0.25">
      <c r="A654" s="345"/>
      <c r="B654" s="346"/>
      <c r="C654" s="346"/>
      <c r="D654" s="347"/>
      <c r="E654" s="102"/>
      <c r="F654" s="102"/>
      <c r="G654" s="102"/>
      <c r="H654" s="102"/>
      <c r="I654" s="102"/>
      <c r="J654" s="102"/>
      <c r="K654" s="102"/>
      <c r="L654" s="102"/>
      <c r="M654" s="102"/>
      <c r="N654" s="102"/>
      <c r="O654" s="102"/>
    </row>
    <row r="655" spans="1:15" x14ac:dyDescent="0.25">
      <c r="A655" s="345"/>
      <c r="B655" s="346"/>
      <c r="C655" s="346"/>
      <c r="D655" s="347"/>
      <c r="E655" s="102"/>
      <c r="F655" s="102"/>
      <c r="G655" s="102"/>
      <c r="H655" s="102"/>
      <c r="I655" s="102"/>
      <c r="J655" s="102"/>
      <c r="K655" s="102"/>
      <c r="L655" s="102"/>
      <c r="M655" s="102"/>
      <c r="N655" s="102"/>
      <c r="O655" s="102"/>
    </row>
    <row r="656" spans="1:15" x14ac:dyDescent="0.25">
      <c r="A656" s="345"/>
      <c r="B656" s="346"/>
      <c r="C656" s="346"/>
      <c r="D656" s="347"/>
      <c r="E656" s="102"/>
      <c r="F656" s="102"/>
      <c r="G656" s="102"/>
      <c r="H656" s="102"/>
      <c r="I656" s="102"/>
      <c r="J656" s="102"/>
      <c r="K656" s="102"/>
      <c r="L656" s="102"/>
      <c r="M656" s="102"/>
      <c r="N656" s="102"/>
      <c r="O656" s="102"/>
    </row>
    <row r="657" spans="1:15" x14ac:dyDescent="0.25">
      <c r="A657" s="345"/>
      <c r="B657" s="346"/>
      <c r="C657" s="346"/>
      <c r="D657" s="347"/>
      <c r="E657" s="102"/>
      <c r="F657" s="102"/>
      <c r="G657" s="102"/>
      <c r="H657" s="102"/>
      <c r="I657" s="102"/>
      <c r="J657" s="102"/>
      <c r="K657" s="102"/>
      <c r="L657" s="102"/>
      <c r="M657" s="102"/>
      <c r="N657" s="102"/>
      <c r="O657" s="102"/>
    </row>
    <row r="658" spans="1:15" x14ac:dyDescent="0.25">
      <c r="A658" s="345"/>
      <c r="B658" s="346"/>
      <c r="C658" s="346"/>
      <c r="D658" s="347"/>
      <c r="E658" s="292"/>
      <c r="F658" s="102"/>
      <c r="G658" s="102"/>
      <c r="H658" s="102"/>
      <c r="I658" s="102"/>
      <c r="J658" s="102"/>
      <c r="K658" s="102"/>
      <c r="L658" s="102"/>
      <c r="M658" s="102"/>
      <c r="N658" s="102"/>
      <c r="O658" s="102"/>
    </row>
    <row r="659" spans="1:15" x14ac:dyDescent="0.25">
      <c r="A659" s="345"/>
      <c r="B659" s="346"/>
      <c r="C659" s="346"/>
      <c r="D659" s="347"/>
      <c r="E659" s="102"/>
      <c r="F659" s="102"/>
      <c r="G659" s="102"/>
      <c r="H659" s="102"/>
      <c r="I659" s="102"/>
      <c r="J659" s="102"/>
      <c r="K659" s="102"/>
      <c r="L659" s="102"/>
      <c r="M659" s="102"/>
      <c r="N659" s="102"/>
      <c r="O659" s="102"/>
    </row>
    <row r="660" spans="1:15" x14ac:dyDescent="0.25">
      <c r="A660" s="348"/>
      <c r="B660" s="349"/>
      <c r="C660" s="349"/>
      <c r="D660" s="350"/>
      <c r="E660" s="102"/>
      <c r="F660" s="102"/>
      <c r="G660" s="102"/>
      <c r="H660" s="102"/>
      <c r="I660" s="102"/>
      <c r="J660" s="102"/>
      <c r="K660" s="102"/>
      <c r="L660" s="102"/>
      <c r="M660" s="102"/>
      <c r="N660" s="102"/>
      <c r="O660" s="102"/>
    </row>
    <row r="661" spans="1:15" x14ac:dyDescent="0.25">
      <c r="A661" s="119"/>
      <c r="B661" s="127"/>
      <c r="C661" s="122"/>
      <c r="D661" s="22"/>
      <c r="E661" s="102"/>
      <c r="F661" s="102"/>
      <c r="G661" s="102"/>
      <c r="H661" s="102"/>
      <c r="I661" s="102"/>
      <c r="J661" s="102"/>
      <c r="K661" s="102"/>
      <c r="L661" s="102"/>
      <c r="M661" s="102"/>
      <c r="N661" s="102"/>
      <c r="O661" s="102"/>
    </row>
    <row r="662" spans="1:15" x14ac:dyDescent="0.25">
      <c r="A662" s="119" t="s">
        <v>1483</v>
      </c>
      <c r="B662" s="120"/>
      <c r="C662" s="101"/>
      <c r="D662" s="22"/>
      <c r="E662" s="102"/>
      <c r="F662" s="102"/>
      <c r="G662" s="102"/>
      <c r="H662" s="102"/>
      <c r="I662" s="102"/>
      <c r="J662" s="102"/>
      <c r="K662" s="102"/>
      <c r="L662" s="102"/>
      <c r="M662" s="102"/>
      <c r="N662" s="102"/>
      <c r="O662" s="102"/>
    </row>
    <row r="663" spans="1:15" x14ac:dyDescent="0.25">
      <c r="A663" s="113" t="s">
        <v>0</v>
      </c>
      <c r="B663" s="101" t="s">
        <v>599</v>
      </c>
      <c r="C663" s="101" t="s">
        <v>2</v>
      </c>
      <c r="D663" s="34" t="s">
        <v>1484</v>
      </c>
      <c r="E663" s="102"/>
      <c r="F663" s="102"/>
      <c r="G663" s="102"/>
      <c r="H663" s="102"/>
      <c r="I663" s="102"/>
      <c r="J663" s="102"/>
      <c r="K663" s="102"/>
      <c r="L663" s="102"/>
      <c r="M663" s="102"/>
      <c r="N663" s="102"/>
      <c r="O663" s="102"/>
    </row>
    <row r="664" spans="1:15" x14ac:dyDescent="0.25">
      <c r="A664" s="172">
        <v>11.1</v>
      </c>
      <c r="B664" s="121" t="s">
        <v>600</v>
      </c>
      <c r="C664" s="122">
        <v>1571</v>
      </c>
      <c r="D664" s="34"/>
      <c r="E664" s="102"/>
      <c r="F664" s="102"/>
      <c r="G664" s="102"/>
      <c r="H664" s="102"/>
      <c r="I664" s="102"/>
      <c r="J664" s="102"/>
      <c r="K664" s="102"/>
      <c r="L664" s="102"/>
      <c r="M664" s="102"/>
      <c r="N664" s="102"/>
      <c r="O664" s="102"/>
    </row>
    <row r="665" spans="1:15" x14ac:dyDescent="0.25">
      <c r="A665" s="172">
        <v>11.2</v>
      </c>
      <c r="B665" s="121" t="s">
        <v>601</v>
      </c>
      <c r="C665" s="122">
        <v>1572</v>
      </c>
      <c r="D665" s="34"/>
      <c r="E665" s="102"/>
      <c r="F665" s="102"/>
      <c r="G665" s="102"/>
      <c r="H665" s="102"/>
      <c r="I665" s="102"/>
      <c r="J665" s="102"/>
      <c r="K665" s="102"/>
      <c r="L665" s="102"/>
      <c r="M665" s="102"/>
      <c r="N665" s="102"/>
      <c r="O665" s="102"/>
    </row>
    <row r="666" spans="1:15" x14ac:dyDescent="0.25">
      <c r="A666" s="172">
        <v>11.3</v>
      </c>
      <c r="B666" s="121" t="s">
        <v>48</v>
      </c>
      <c r="C666" s="122">
        <v>1573</v>
      </c>
      <c r="D666" s="34"/>
      <c r="E666" s="102"/>
      <c r="F666" s="102"/>
      <c r="G666" s="102"/>
      <c r="H666" s="102"/>
      <c r="I666" s="102"/>
      <c r="J666" s="102"/>
      <c r="K666" s="102"/>
      <c r="L666" s="102"/>
      <c r="M666" s="102"/>
      <c r="N666" s="102"/>
      <c r="O666" s="102"/>
    </row>
    <row r="667" spans="1:15" x14ac:dyDescent="0.25">
      <c r="A667" s="113"/>
      <c r="B667" s="120" t="s">
        <v>602</v>
      </c>
      <c r="C667" s="122">
        <v>1575</v>
      </c>
      <c r="D667" s="34">
        <f>SUM(D664:D666)</f>
        <v>0</v>
      </c>
      <c r="E667" s="102"/>
      <c r="F667" s="102"/>
      <c r="G667" s="102"/>
      <c r="H667" s="102"/>
      <c r="I667" s="102"/>
      <c r="J667" s="102"/>
      <c r="K667" s="102"/>
      <c r="L667" s="102"/>
      <c r="M667" s="102"/>
      <c r="N667" s="102"/>
      <c r="O667" s="102"/>
    </row>
    <row r="668" spans="1:15" x14ac:dyDescent="0.25">
      <c r="A668" s="171"/>
      <c r="B668" s="129"/>
      <c r="C668" s="130"/>
      <c r="D668" s="38"/>
      <c r="E668" s="102"/>
      <c r="F668" s="102"/>
      <c r="G668" s="102"/>
      <c r="H668" s="102"/>
      <c r="I668" s="102"/>
      <c r="J668" s="102"/>
      <c r="K668" s="102"/>
      <c r="L668" s="102"/>
      <c r="M668" s="102"/>
      <c r="N668" s="102"/>
      <c r="O668" s="102"/>
    </row>
    <row r="669" spans="1:15" x14ac:dyDescent="0.25">
      <c r="A669" s="351" t="s">
        <v>1485</v>
      </c>
      <c r="B669" s="131" t="s">
        <v>1486</v>
      </c>
      <c r="C669" s="132"/>
      <c r="D669" s="133"/>
      <c r="E669" s="129"/>
      <c r="F669" s="129"/>
      <c r="G669" s="102"/>
      <c r="H669" s="102"/>
      <c r="I669" s="102"/>
      <c r="J669" s="102"/>
      <c r="K669" s="102"/>
      <c r="L669" s="102"/>
      <c r="M669" s="102"/>
      <c r="N669" s="102"/>
      <c r="O669" s="102"/>
    </row>
    <row r="670" spans="1:15" x14ac:dyDescent="0.25">
      <c r="A670" s="113" t="s">
        <v>0</v>
      </c>
      <c r="B670" s="101" t="s">
        <v>823</v>
      </c>
      <c r="C670" s="101" t="s">
        <v>2</v>
      </c>
      <c r="D670" s="101" t="s">
        <v>603</v>
      </c>
      <c r="E670" s="130"/>
      <c r="F670" s="130"/>
      <c r="G670" s="102"/>
      <c r="H670" s="102"/>
      <c r="I670" s="102"/>
      <c r="J670" s="102"/>
      <c r="K670" s="102"/>
      <c r="L670" s="102"/>
      <c r="M670" s="102"/>
      <c r="N670" s="102"/>
      <c r="O670" s="102"/>
    </row>
    <row r="671" spans="1:15" x14ac:dyDescent="0.25">
      <c r="A671" s="172">
        <v>12.1</v>
      </c>
      <c r="B671" s="121"/>
      <c r="C671" s="122">
        <v>3723</v>
      </c>
      <c r="D671" s="101"/>
      <c r="E671" s="341"/>
      <c r="F671" s="130"/>
      <c r="G671" s="102"/>
      <c r="H671" s="102"/>
      <c r="I671" s="102"/>
      <c r="J671" s="102"/>
      <c r="K671" s="102"/>
      <c r="L671" s="102"/>
      <c r="M671" s="102"/>
      <c r="N671" s="102"/>
      <c r="O671" s="102"/>
    </row>
    <row r="672" spans="1:15" x14ac:dyDescent="0.25">
      <c r="A672" s="172">
        <v>12.2</v>
      </c>
      <c r="B672" s="121"/>
      <c r="C672" s="122">
        <v>3724</v>
      </c>
      <c r="D672" s="101"/>
      <c r="E672" s="341"/>
      <c r="F672" s="130"/>
      <c r="G672" s="102"/>
      <c r="H672" s="102"/>
      <c r="I672" s="102"/>
      <c r="J672" s="102"/>
      <c r="K672" s="102"/>
      <c r="L672" s="102"/>
      <c r="M672" s="102"/>
      <c r="N672" s="102"/>
      <c r="O672" s="102"/>
    </row>
    <row r="673" spans="1:15" x14ac:dyDescent="0.25">
      <c r="A673" s="172">
        <v>12.3</v>
      </c>
      <c r="B673" s="121"/>
      <c r="C673" s="122">
        <v>3725</v>
      </c>
      <c r="D673" s="101"/>
      <c r="E673" s="341"/>
      <c r="F673" s="130"/>
      <c r="G673" s="102"/>
      <c r="H673" s="102"/>
      <c r="I673" s="102"/>
      <c r="J673" s="102"/>
      <c r="K673" s="102"/>
      <c r="L673" s="102"/>
      <c r="M673" s="102"/>
      <c r="N673" s="102"/>
      <c r="O673" s="102"/>
    </row>
    <row r="674" spans="1:15" x14ac:dyDescent="0.25">
      <c r="A674" s="113"/>
      <c r="B674" s="120"/>
      <c r="C674" s="122"/>
      <c r="D674" s="101"/>
      <c r="E674" s="341"/>
      <c r="F674" s="130"/>
      <c r="G674" s="102"/>
      <c r="H674" s="102"/>
      <c r="I674" s="102"/>
      <c r="J674" s="102"/>
      <c r="K674" s="102"/>
      <c r="L674" s="102"/>
      <c r="M674" s="102"/>
      <c r="N674" s="102"/>
      <c r="O674" s="102"/>
    </row>
    <row r="675" spans="1:15" x14ac:dyDescent="0.25">
      <c r="A675" s="136"/>
      <c r="B675" s="100" t="s">
        <v>1090</v>
      </c>
      <c r="C675" s="58"/>
      <c r="D675" s="22"/>
    </row>
    <row r="676" spans="1:15" ht="28.5" x14ac:dyDescent="0.25">
      <c r="A676" s="167">
        <v>15</v>
      </c>
      <c r="B676" s="168" t="s">
        <v>1335</v>
      </c>
      <c r="C676" s="169">
        <v>3579</v>
      </c>
      <c r="D676" s="22"/>
    </row>
    <row r="677" spans="1:15" x14ac:dyDescent="0.25">
      <c r="A677" s="126"/>
      <c r="B677" s="159" t="s">
        <v>654</v>
      </c>
      <c r="C677" s="122"/>
      <c r="D677" s="22"/>
    </row>
    <row r="678" spans="1:15" x14ac:dyDescent="0.25">
      <c r="A678" s="126"/>
      <c r="B678" s="127"/>
      <c r="C678" s="122"/>
      <c r="D678" s="22"/>
    </row>
    <row r="679" spans="1:15" x14ac:dyDescent="0.25">
      <c r="A679" s="126">
        <v>14.2</v>
      </c>
      <c r="B679" s="100" t="s">
        <v>882</v>
      </c>
      <c r="C679" s="122"/>
      <c r="D679" s="22"/>
    </row>
    <row r="680" spans="1:15" x14ac:dyDescent="0.25">
      <c r="A680" s="126"/>
      <c r="B680" s="128" t="s">
        <v>883</v>
      </c>
      <c r="C680" s="122"/>
      <c r="D680" s="22"/>
    </row>
    <row r="681" spans="1:15" x14ac:dyDescent="0.25">
      <c r="A681" s="126"/>
      <c r="B681" s="128" t="s">
        <v>884</v>
      </c>
      <c r="C681" s="122"/>
      <c r="D681" s="22"/>
    </row>
    <row r="682" spans="1:15" x14ac:dyDescent="0.25">
      <c r="A682" s="126"/>
      <c r="B682" s="128" t="s">
        <v>885</v>
      </c>
      <c r="C682" s="122"/>
      <c r="D682" s="22"/>
    </row>
    <row r="683" spans="1:15" x14ac:dyDescent="0.25">
      <c r="A683" s="126"/>
      <c r="B683" s="128" t="s">
        <v>886</v>
      </c>
      <c r="C683" s="122"/>
      <c r="D683" s="22"/>
    </row>
    <row r="684" spans="1:15" x14ac:dyDescent="0.25">
      <c r="A684" s="126"/>
      <c r="B684" s="128" t="s">
        <v>887</v>
      </c>
      <c r="C684" s="122"/>
      <c r="D684" s="22"/>
    </row>
    <row r="685" spans="1:15" x14ac:dyDescent="0.25">
      <c r="A685" s="126"/>
      <c r="B685" s="128" t="s">
        <v>888</v>
      </c>
      <c r="C685" s="122"/>
      <c r="D685" s="22"/>
    </row>
    <row r="686" spans="1:15" x14ac:dyDescent="0.25">
      <c r="A686" s="126"/>
      <c r="B686" s="128" t="s">
        <v>889</v>
      </c>
      <c r="C686" s="122"/>
      <c r="D686" s="22"/>
    </row>
    <row r="687" spans="1:15" x14ac:dyDescent="0.25">
      <c r="A687" s="126"/>
      <c r="B687" s="128" t="s">
        <v>890</v>
      </c>
      <c r="C687" s="122"/>
      <c r="D687" s="22"/>
    </row>
    <row r="688" spans="1:15" x14ac:dyDescent="0.25">
      <c r="A688" s="126"/>
      <c r="B688" s="128" t="s">
        <v>891</v>
      </c>
      <c r="C688" s="122"/>
      <c r="D688" s="22"/>
    </row>
    <row r="689" spans="1:4" x14ac:dyDescent="0.25">
      <c r="A689" s="126"/>
      <c r="B689" s="128" t="s">
        <v>892</v>
      </c>
      <c r="C689" s="122"/>
      <c r="D689" s="22"/>
    </row>
    <row r="690" spans="1:4" x14ac:dyDescent="0.25">
      <c r="A690" s="126"/>
      <c r="B690" s="128" t="s">
        <v>893</v>
      </c>
      <c r="C690" s="122"/>
      <c r="D690" s="22"/>
    </row>
    <row r="691" spans="1:4" x14ac:dyDescent="0.25">
      <c r="A691" s="126"/>
      <c r="B691" s="128" t="s">
        <v>894</v>
      </c>
      <c r="C691" s="122"/>
      <c r="D691" s="22"/>
    </row>
    <row r="692" spans="1:4" x14ac:dyDescent="0.25">
      <c r="A692" s="126"/>
      <c r="B692" s="127"/>
      <c r="C692" s="122"/>
      <c r="D692" s="22"/>
    </row>
    <row r="693" spans="1:4" x14ac:dyDescent="0.25">
      <c r="A693" s="126">
        <v>14.3</v>
      </c>
      <c r="B693" s="100" t="s">
        <v>895</v>
      </c>
      <c r="C693" s="122"/>
      <c r="D693" s="22"/>
    </row>
    <row r="694" spans="1:4" x14ac:dyDescent="0.25">
      <c r="A694" s="126"/>
      <c r="B694" s="128" t="s">
        <v>909</v>
      </c>
      <c r="C694" s="122"/>
      <c r="D694" s="22"/>
    </row>
    <row r="695" spans="1:4" x14ac:dyDescent="0.25">
      <c r="A695" s="126"/>
      <c r="B695" s="128" t="s">
        <v>896</v>
      </c>
      <c r="C695" s="122"/>
      <c r="D695" s="22"/>
    </row>
    <row r="696" spans="1:4" x14ac:dyDescent="0.25">
      <c r="A696" s="126"/>
      <c r="B696" s="127"/>
      <c r="C696" s="122"/>
      <c r="D696" s="22"/>
    </row>
    <row r="697" spans="1:4" x14ac:dyDescent="0.25">
      <c r="A697" s="119" t="s">
        <v>641</v>
      </c>
      <c r="B697" s="120"/>
      <c r="C697" s="101"/>
      <c r="D697" s="34" t="s">
        <v>1484</v>
      </c>
    </row>
    <row r="698" spans="1:4" x14ac:dyDescent="0.25">
      <c r="A698" s="101" t="s">
        <v>0</v>
      </c>
      <c r="B698" s="101" t="s">
        <v>599</v>
      </c>
      <c r="C698" s="101" t="s">
        <v>2</v>
      </c>
      <c r="D698" s="34"/>
    </row>
    <row r="699" spans="1:4" x14ac:dyDescent="0.25">
      <c r="A699" s="122">
        <v>13.1</v>
      </c>
      <c r="B699" s="121" t="s">
        <v>600</v>
      </c>
      <c r="C699" s="122">
        <v>1571</v>
      </c>
      <c r="D699" s="34"/>
    </row>
    <row r="700" spans="1:4" x14ac:dyDescent="0.25">
      <c r="A700" s="122">
        <v>13.2</v>
      </c>
      <c r="B700" s="121" t="s">
        <v>601</v>
      </c>
      <c r="C700" s="122">
        <v>1572</v>
      </c>
      <c r="D700" s="34"/>
    </row>
    <row r="701" spans="1:4" x14ac:dyDescent="0.25">
      <c r="A701" s="122">
        <v>13.3</v>
      </c>
      <c r="B701" s="121" t="s">
        <v>48</v>
      </c>
      <c r="C701" s="122">
        <v>1573</v>
      </c>
      <c r="D701" s="34">
        <f>SUM(D698:D700)</f>
        <v>0</v>
      </c>
    </row>
    <row r="702" spans="1:4" x14ac:dyDescent="0.25">
      <c r="A702" s="101"/>
      <c r="B702" s="120" t="s">
        <v>602</v>
      </c>
      <c r="C702" s="122">
        <v>1575</v>
      </c>
      <c r="D702" s="38"/>
    </row>
    <row r="703" spans="1:4" x14ac:dyDescent="0.25">
      <c r="A703" s="20"/>
      <c r="B703" s="129"/>
      <c r="C703" s="130"/>
      <c r="D703" s="133"/>
    </row>
    <row r="704" spans="1:4" x14ac:dyDescent="0.25">
      <c r="A704" s="137" t="s">
        <v>764</v>
      </c>
      <c r="B704" s="131" t="s">
        <v>1486</v>
      </c>
      <c r="C704" s="132"/>
      <c r="D704" s="101" t="s">
        <v>603</v>
      </c>
    </row>
    <row r="705" spans="1:4" x14ac:dyDescent="0.25">
      <c r="A705" s="101" t="s">
        <v>0</v>
      </c>
      <c r="B705" s="101" t="s">
        <v>823</v>
      </c>
      <c r="C705" s="101" t="s">
        <v>2</v>
      </c>
      <c r="D705" s="101"/>
    </row>
    <row r="706" spans="1:4" x14ac:dyDescent="0.25">
      <c r="A706" s="122">
        <v>14.1</v>
      </c>
      <c r="B706" s="121"/>
      <c r="C706" s="122">
        <v>3723</v>
      </c>
      <c r="D706" s="101"/>
    </row>
    <row r="707" spans="1:4" x14ac:dyDescent="0.25">
      <c r="A707" s="122">
        <v>14.2</v>
      </c>
      <c r="B707" s="121"/>
      <c r="C707" s="122">
        <v>3724</v>
      </c>
      <c r="D707" s="101"/>
    </row>
    <row r="708" spans="1:4" x14ac:dyDescent="0.25">
      <c r="A708" s="122">
        <v>14.3</v>
      </c>
      <c r="B708" s="121"/>
      <c r="C708" s="122">
        <v>3725</v>
      </c>
      <c r="D708" s="101"/>
    </row>
    <row r="709" spans="1:4" x14ac:dyDescent="0.25">
      <c r="A709" s="101"/>
      <c r="B709" s="120"/>
      <c r="C709" s="122"/>
      <c r="D709" s="38"/>
    </row>
    <row r="710" spans="1:4" x14ac:dyDescent="0.25">
      <c r="A710" s="138"/>
      <c r="B710" s="10"/>
      <c r="C710" s="37"/>
      <c r="D710" s="38"/>
    </row>
    <row r="711" spans="1:4" x14ac:dyDescent="0.25">
      <c r="A711" s="138"/>
      <c r="B711" s="10"/>
      <c r="C711" s="37"/>
      <c r="D711" s="38"/>
    </row>
    <row r="712" spans="1:4" x14ac:dyDescent="0.25">
      <c r="A712" s="138"/>
      <c r="B712" s="10"/>
      <c r="C712" s="37"/>
      <c r="D712" s="38"/>
    </row>
    <row r="713" spans="1:4" x14ac:dyDescent="0.25">
      <c r="A713" s="138"/>
      <c r="B713" s="10"/>
      <c r="C713" s="37"/>
      <c r="D713" s="38"/>
    </row>
    <row r="714" spans="1:4" x14ac:dyDescent="0.25">
      <c r="A714" s="138"/>
      <c r="B714" s="10"/>
      <c r="C714" s="37"/>
      <c r="D714" s="38"/>
    </row>
    <row r="715" spans="1:4" x14ac:dyDescent="0.25">
      <c r="A715" s="138"/>
      <c r="B715" s="10"/>
      <c r="C715" s="37"/>
      <c r="D715" s="38"/>
    </row>
    <row r="716" spans="1:4" x14ac:dyDescent="0.25">
      <c r="A716" s="138"/>
      <c r="B716" s="10"/>
      <c r="C716" s="37"/>
      <c r="D716" s="38"/>
    </row>
    <row r="717" spans="1:4" x14ac:dyDescent="0.25">
      <c r="A717" s="138"/>
      <c r="B717" s="10"/>
      <c r="C717" s="37"/>
      <c r="D717" s="38"/>
    </row>
    <row r="718" spans="1:4" x14ac:dyDescent="0.25">
      <c r="A718" s="138"/>
      <c r="B718" s="10"/>
      <c r="C718" s="37"/>
      <c r="D718" s="38"/>
    </row>
    <row r="719" spans="1:4" x14ac:dyDescent="0.25">
      <c r="A719" s="138"/>
      <c r="B719" s="10"/>
      <c r="C719" s="37"/>
      <c r="D719" s="38"/>
    </row>
    <row r="720" spans="1:4" x14ac:dyDescent="0.25">
      <c r="A720" s="138"/>
      <c r="B720" s="10"/>
      <c r="C720" s="37"/>
      <c r="D720" s="38"/>
    </row>
    <row r="721" spans="1:4" x14ac:dyDescent="0.25">
      <c r="A721" s="138"/>
      <c r="B721" s="10"/>
      <c r="C721" s="37"/>
      <c r="D721" s="38"/>
    </row>
    <row r="722" spans="1:4" x14ac:dyDescent="0.25">
      <c r="A722" s="138"/>
      <c r="B722" s="10"/>
      <c r="C722" s="37"/>
      <c r="D722" s="38"/>
    </row>
    <row r="723" spans="1:4" x14ac:dyDescent="0.25">
      <c r="A723" s="138"/>
      <c r="B723" s="10"/>
      <c r="C723" s="37"/>
    </row>
    <row r="724" spans="1:4" x14ac:dyDescent="0.25">
      <c r="D724" s="8"/>
    </row>
    <row r="725" spans="1:4" x14ac:dyDescent="0.25">
      <c r="B725" s="8"/>
      <c r="C725" s="8"/>
      <c r="D725" s="8"/>
    </row>
    <row r="726" spans="1:4" x14ac:dyDescent="0.25">
      <c r="B726" s="8"/>
      <c r="C726" s="8"/>
      <c r="D726" s="8"/>
    </row>
    <row r="727" spans="1:4" x14ac:dyDescent="0.25">
      <c r="B727" s="8"/>
      <c r="C727" s="8"/>
      <c r="D727" s="8"/>
    </row>
    <row r="728" spans="1:4" x14ac:dyDescent="0.25">
      <c r="B728" s="8"/>
      <c r="C728" s="8"/>
      <c r="D728" s="8"/>
    </row>
    <row r="729" spans="1:4" x14ac:dyDescent="0.25">
      <c r="B729" s="8"/>
      <c r="C729" s="8"/>
      <c r="D729" s="8"/>
    </row>
    <row r="730" spans="1:4" x14ac:dyDescent="0.25">
      <c r="B730" s="8"/>
      <c r="C730" s="8"/>
      <c r="D730" s="8"/>
    </row>
    <row r="731" spans="1:4" x14ac:dyDescent="0.25">
      <c r="B731" s="8"/>
      <c r="C731" s="8"/>
      <c r="D731" s="8"/>
    </row>
    <row r="732" spans="1:4" x14ac:dyDescent="0.25">
      <c r="B732" s="8"/>
      <c r="C732" s="8"/>
      <c r="D732" s="8"/>
    </row>
    <row r="733" spans="1:4" x14ac:dyDescent="0.25">
      <c r="B733" s="8"/>
      <c r="C733" s="8"/>
      <c r="D733" s="8"/>
    </row>
    <row r="734" spans="1:4" x14ac:dyDescent="0.25">
      <c r="B734" s="8"/>
      <c r="C734" s="8"/>
      <c r="D734" s="8"/>
    </row>
    <row r="735" spans="1:4" x14ac:dyDescent="0.25">
      <c r="B735" s="8"/>
      <c r="C735" s="8"/>
      <c r="D735" s="8"/>
    </row>
    <row r="736" spans="1:4" x14ac:dyDescent="0.25">
      <c r="B736" s="8"/>
      <c r="C736" s="8"/>
      <c r="D736" s="8"/>
    </row>
    <row r="737" spans="2:4" x14ac:dyDescent="0.25">
      <c r="B737" s="8"/>
      <c r="C737" s="8"/>
      <c r="D737" s="8"/>
    </row>
    <row r="738" spans="2:4" x14ac:dyDescent="0.25">
      <c r="B738" s="8"/>
      <c r="C738" s="8"/>
      <c r="D738" s="8"/>
    </row>
    <row r="739" spans="2:4" x14ac:dyDescent="0.25">
      <c r="B739" s="8"/>
      <c r="C739" s="8"/>
      <c r="D739" s="8"/>
    </row>
    <row r="740" spans="2:4" x14ac:dyDescent="0.25">
      <c r="B740" s="8"/>
      <c r="C740" s="8"/>
      <c r="D740" s="8"/>
    </row>
    <row r="741" spans="2:4" x14ac:dyDescent="0.25">
      <c r="B741" s="8"/>
      <c r="C741" s="8"/>
      <c r="D741" s="8"/>
    </row>
    <row r="742" spans="2:4" x14ac:dyDescent="0.25">
      <c r="B742" s="8"/>
      <c r="C742" s="8"/>
      <c r="D742" s="8"/>
    </row>
    <row r="743" spans="2:4" x14ac:dyDescent="0.25">
      <c r="B743" s="8"/>
      <c r="C743" s="8"/>
      <c r="D743" s="8"/>
    </row>
    <row r="744" spans="2:4" x14ac:dyDescent="0.25">
      <c r="B744" s="8"/>
      <c r="C744" s="8"/>
      <c r="D744" s="8"/>
    </row>
    <row r="745" spans="2:4" x14ac:dyDescent="0.25">
      <c r="B745" s="8"/>
      <c r="C745" s="8"/>
      <c r="D745" s="8"/>
    </row>
    <row r="746" spans="2:4" x14ac:dyDescent="0.25">
      <c r="B746" s="8"/>
      <c r="C746" s="8"/>
      <c r="D746" s="8"/>
    </row>
    <row r="747" spans="2:4" x14ac:dyDescent="0.25">
      <c r="B747" s="8"/>
      <c r="C747" s="8"/>
    </row>
  </sheetData>
  <mergeCells count="16">
    <mergeCell ref="A227:D227"/>
    <mergeCell ref="A651:D660"/>
    <mergeCell ref="C117:F117"/>
    <mergeCell ref="A120:F120"/>
    <mergeCell ref="A125:E125"/>
    <mergeCell ref="A126:A127"/>
    <mergeCell ref="B126:B127"/>
    <mergeCell ref="C126:C127"/>
    <mergeCell ref="D126:E126"/>
    <mergeCell ref="F126:I126"/>
    <mergeCell ref="J126:O126"/>
    <mergeCell ref="A1:E1"/>
    <mergeCell ref="A2:E2"/>
    <mergeCell ref="A4:E4"/>
    <mergeCell ref="A106:E106"/>
    <mergeCell ref="C116:F116"/>
  </mergeCells>
  <pageMargins left="0.7" right="0.7" top="0.75" bottom="0.75" header="0.3" footer="0.3"/>
  <pageSetup scale="33" fitToHeight="0" orientation="portrait" r:id="rId1"/>
  <rowBreaks count="4" manualBreakCount="4">
    <brk id="50" max="15" man="1"/>
    <brk id="102" max="15" man="1"/>
    <brk id="160" max="15" man="1"/>
    <brk id="282" max="15"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6D19-0581-458B-8178-57F2491B8BAA}">
  <sheetPr>
    <pageSetUpPr fitToPage="1"/>
  </sheetPr>
  <dimension ref="A1:K119"/>
  <sheetViews>
    <sheetView view="pageBreakPreview" zoomScaleSheetLayoutView="100" workbookViewId="0">
      <selection activeCell="A3" sqref="A3"/>
    </sheetView>
  </sheetViews>
  <sheetFormatPr defaultRowHeight="15" x14ac:dyDescent="0.25"/>
  <cols>
    <col min="1" max="1" width="9.140625" style="9"/>
    <col min="2" max="2" width="69.42578125" style="8" customWidth="1"/>
    <col min="3" max="3" width="18.7109375" style="8" customWidth="1"/>
    <col min="4" max="4" width="15" style="8" customWidth="1"/>
    <col min="5" max="16384" width="9.140625" style="8"/>
  </cols>
  <sheetData>
    <row r="1" spans="1:11" ht="20.25" x14ac:dyDescent="0.25">
      <c r="A1" s="200" t="s">
        <v>665</v>
      </c>
      <c r="B1" s="200"/>
      <c r="C1" s="200"/>
      <c r="D1" s="200"/>
    </row>
    <row r="2" spans="1:11" ht="20.25" x14ac:dyDescent="0.25">
      <c r="A2" s="200" t="s">
        <v>1460</v>
      </c>
      <c r="B2" s="200"/>
      <c r="C2" s="200"/>
      <c r="D2" s="200"/>
    </row>
    <row r="3" spans="1:11" ht="20.25" x14ac:dyDescent="0.3">
      <c r="A3" s="176"/>
      <c r="B3" s="139" t="s">
        <v>1303</v>
      </c>
      <c r="C3" s="177"/>
      <c r="D3" s="177"/>
      <c r="E3" s="102"/>
      <c r="F3" s="102"/>
      <c r="G3" s="102"/>
      <c r="H3" s="102"/>
      <c r="I3" s="102"/>
      <c r="J3" s="102"/>
      <c r="K3" s="102"/>
    </row>
    <row r="4" spans="1:11" x14ac:dyDescent="0.25">
      <c r="A4" s="272" t="s">
        <v>1450</v>
      </c>
      <c r="B4" s="100"/>
      <c r="C4" s="190"/>
      <c r="D4" s="273"/>
      <c r="E4" s="102"/>
      <c r="F4" s="102"/>
      <c r="G4" s="102"/>
      <c r="H4" s="102"/>
      <c r="I4" s="102"/>
      <c r="J4" s="102"/>
      <c r="K4" s="102"/>
    </row>
    <row r="5" spans="1:11" ht="30" x14ac:dyDescent="0.25">
      <c r="A5" s="274">
        <v>1.1000000000000001</v>
      </c>
      <c r="B5" s="57" t="s">
        <v>817</v>
      </c>
      <c r="C5" s="58">
        <v>1421</v>
      </c>
      <c r="D5" s="275"/>
      <c r="E5" s="102"/>
      <c r="F5" s="102"/>
      <c r="G5" s="102"/>
      <c r="H5" s="102"/>
      <c r="I5" s="102"/>
      <c r="J5" s="102"/>
      <c r="K5" s="102"/>
    </row>
    <row r="6" spans="1:11" ht="30" x14ac:dyDescent="0.25">
      <c r="A6" s="274">
        <v>1.2</v>
      </c>
      <c r="B6" s="57" t="s">
        <v>818</v>
      </c>
      <c r="C6" s="58">
        <v>1422</v>
      </c>
      <c r="D6" s="275"/>
      <c r="E6" s="102"/>
      <c r="F6" s="102"/>
      <c r="G6" s="102"/>
      <c r="H6" s="102"/>
      <c r="I6" s="102"/>
      <c r="J6" s="102"/>
      <c r="K6" s="102"/>
    </row>
    <row r="7" spans="1:11" x14ac:dyDescent="0.25">
      <c r="A7" s="274">
        <v>1.3</v>
      </c>
      <c r="B7" s="57" t="s">
        <v>1374</v>
      </c>
      <c r="C7" s="58">
        <v>1423</v>
      </c>
      <c r="D7" s="275"/>
      <c r="E7" s="102"/>
      <c r="F7" s="102"/>
      <c r="G7" s="102"/>
      <c r="H7" s="102"/>
      <c r="I7" s="102"/>
      <c r="J7" s="102"/>
      <c r="K7" s="102"/>
    </row>
    <row r="8" spans="1:11" x14ac:dyDescent="0.25">
      <c r="A8" s="274">
        <v>1.4</v>
      </c>
      <c r="B8" s="57" t="s">
        <v>1375</v>
      </c>
      <c r="C8" s="58">
        <v>1429</v>
      </c>
      <c r="D8" s="275"/>
      <c r="E8" s="102"/>
      <c r="F8" s="102"/>
      <c r="G8" s="102"/>
      <c r="H8" s="102"/>
      <c r="I8" s="102"/>
      <c r="J8" s="102"/>
      <c r="K8" s="102"/>
    </row>
    <row r="9" spans="1:11" x14ac:dyDescent="0.25">
      <c r="A9" s="274"/>
      <c r="B9" s="57" t="s">
        <v>598</v>
      </c>
      <c r="C9" s="58">
        <v>1430</v>
      </c>
      <c r="D9" s="275">
        <f>D7+D8</f>
        <v>0</v>
      </c>
      <c r="E9" s="102"/>
      <c r="F9" s="102"/>
      <c r="G9" s="102"/>
      <c r="H9" s="102"/>
      <c r="I9" s="102"/>
      <c r="J9" s="102"/>
      <c r="K9" s="102"/>
    </row>
    <row r="10" spans="1:11" x14ac:dyDescent="0.25">
      <c r="A10" s="274">
        <v>1.5</v>
      </c>
      <c r="B10" s="57" t="s">
        <v>1376</v>
      </c>
      <c r="C10" s="58">
        <v>1413</v>
      </c>
      <c r="D10" s="275"/>
      <c r="E10" s="102"/>
      <c r="F10" s="102"/>
      <c r="G10" s="102"/>
      <c r="H10" s="102"/>
      <c r="I10" s="102"/>
      <c r="J10" s="102"/>
      <c r="K10" s="102"/>
    </row>
    <row r="11" spans="1:11" x14ac:dyDescent="0.25">
      <c r="A11" s="274">
        <v>1.6</v>
      </c>
      <c r="B11" s="57" t="s">
        <v>1451</v>
      </c>
      <c r="C11" s="58">
        <v>1424</v>
      </c>
      <c r="D11" s="275"/>
      <c r="E11" s="102"/>
      <c r="F11" s="102"/>
      <c r="G11" s="102"/>
      <c r="H11" s="102"/>
      <c r="I11" s="102"/>
      <c r="J11" s="102"/>
      <c r="K11" s="102"/>
    </row>
    <row r="12" spans="1:11" x14ac:dyDescent="0.25">
      <c r="A12" s="276" t="s">
        <v>819</v>
      </c>
      <c r="B12" s="277" t="s">
        <v>1377</v>
      </c>
      <c r="C12" s="136"/>
      <c r="D12" s="278"/>
      <c r="E12" s="102"/>
      <c r="F12" s="102"/>
      <c r="G12" s="102"/>
      <c r="H12" s="102"/>
      <c r="I12" s="102"/>
      <c r="J12" s="102"/>
      <c r="K12" s="102"/>
    </row>
    <row r="13" spans="1:11" ht="42.75" x14ac:dyDescent="0.25">
      <c r="A13" s="279" t="s">
        <v>820</v>
      </c>
      <c r="B13" s="279" t="s">
        <v>907</v>
      </c>
      <c r="C13" s="280" t="s">
        <v>2</v>
      </c>
      <c r="D13" s="281" t="s">
        <v>618</v>
      </c>
      <c r="E13" s="102"/>
      <c r="F13" s="102"/>
      <c r="G13" s="102"/>
      <c r="H13" s="102"/>
      <c r="I13" s="102"/>
      <c r="J13" s="102"/>
      <c r="K13" s="102"/>
    </row>
    <row r="14" spans="1:11" ht="60" x14ac:dyDescent="0.25">
      <c r="A14" s="282">
        <v>1</v>
      </c>
      <c r="B14" s="283" t="s">
        <v>1014</v>
      </c>
      <c r="C14" s="60">
        <v>3711</v>
      </c>
      <c r="D14" s="273"/>
      <c r="E14" s="102"/>
      <c r="F14" s="102"/>
      <c r="G14" s="102"/>
      <c r="H14" s="102"/>
      <c r="I14" s="102"/>
      <c r="J14" s="102"/>
      <c r="K14" s="102"/>
    </row>
    <row r="15" spans="1:11" ht="45" x14ac:dyDescent="0.25">
      <c r="A15" s="282">
        <v>2</v>
      </c>
      <c r="B15" s="284" t="s">
        <v>1015</v>
      </c>
      <c r="C15" s="60">
        <v>3712</v>
      </c>
      <c r="D15" s="273"/>
      <c r="E15" s="102"/>
      <c r="F15" s="102"/>
      <c r="G15" s="102"/>
      <c r="H15" s="102"/>
      <c r="I15" s="102"/>
      <c r="J15" s="102"/>
      <c r="K15" s="102"/>
    </row>
    <row r="16" spans="1:11" x14ac:dyDescent="0.25">
      <c r="A16" s="282">
        <v>3.1</v>
      </c>
      <c r="B16" s="283" t="s">
        <v>821</v>
      </c>
      <c r="C16" s="60">
        <v>3726</v>
      </c>
      <c r="D16" s="273"/>
      <c r="E16" s="102"/>
      <c r="F16" s="102"/>
      <c r="G16" s="102"/>
      <c r="H16" s="102"/>
      <c r="I16" s="102"/>
      <c r="J16" s="102"/>
      <c r="K16" s="102"/>
    </row>
    <row r="17" spans="1:11" x14ac:dyDescent="0.25">
      <c r="A17" s="282">
        <v>3.2</v>
      </c>
      <c r="B17" s="283" t="s">
        <v>822</v>
      </c>
      <c r="C17" s="60">
        <v>3727</v>
      </c>
      <c r="D17" s="273"/>
      <c r="E17" s="102"/>
      <c r="F17" s="102"/>
      <c r="G17" s="102"/>
      <c r="H17" s="102"/>
      <c r="I17" s="102"/>
      <c r="J17" s="102"/>
      <c r="K17" s="102"/>
    </row>
    <row r="18" spans="1:11" ht="60" x14ac:dyDescent="0.25">
      <c r="A18" s="282">
        <v>3</v>
      </c>
      <c r="B18" s="283" t="s">
        <v>1016</v>
      </c>
      <c r="C18" s="60">
        <v>3713</v>
      </c>
      <c r="D18" s="273"/>
      <c r="E18" s="102"/>
      <c r="F18" s="102"/>
      <c r="G18" s="102"/>
      <c r="H18" s="102"/>
      <c r="I18" s="102"/>
      <c r="J18" s="102"/>
      <c r="K18" s="102"/>
    </row>
    <row r="19" spans="1:11" ht="60" x14ac:dyDescent="0.25">
      <c r="A19" s="282">
        <v>4</v>
      </c>
      <c r="B19" s="284" t="s">
        <v>1017</v>
      </c>
      <c r="C19" s="60">
        <v>3714</v>
      </c>
      <c r="D19" s="273"/>
      <c r="E19" s="102"/>
      <c r="F19" s="102"/>
      <c r="G19" s="102"/>
      <c r="H19" s="102"/>
      <c r="I19" s="102"/>
      <c r="J19" s="102"/>
      <c r="K19" s="102"/>
    </row>
    <row r="20" spans="1:11" ht="45" x14ac:dyDescent="0.25">
      <c r="A20" s="282">
        <v>5</v>
      </c>
      <c r="B20" s="284" t="s">
        <v>1018</v>
      </c>
      <c r="C20" s="60">
        <v>3715</v>
      </c>
      <c r="D20" s="273"/>
      <c r="E20" s="102"/>
      <c r="F20" s="102"/>
      <c r="G20" s="102"/>
      <c r="H20" s="102"/>
      <c r="I20" s="102"/>
      <c r="J20" s="102"/>
      <c r="K20" s="102"/>
    </row>
    <row r="21" spans="1:11" ht="30" x14ac:dyDescent="0.25">
      <c r="A21" s="282">
        <v>6</v>
      </c>
      <c r="B21" s="284" t="s">
        <v>1019</v>
      </c>
      <c r="C21" s="60">
        <v>3716</v>
      </c>
      <c r="D21" s="273"/>
      <c r="E21" s="102"/>
      <c r="F21" s="102"/>
      <c r="G21" s="102"/>
      <c r="H21" s="102"/>
      <c r="I21" s="102"/>
      <c r="J21" s="102"/>
      <c r="K21" s="102"/>
    </row>
    <row r="22" spans="1:11" ht="30" x14ac:dyDescent="0.25">
      <c r="A22" s="282">
        <v>7</v>
      </c>
      <c r="B22" s="284" t="s">
        <v>1020</v>
      </c>
      <c r="C22" s="60">
        <v>3717</v>
      </c>
      <c r="D22" s="273"/>
      <c r="E22" s="102"/>
      <c r="F22" s="102"/>
      <c r="G22" s="102"/>
      <c r="H22" s="102"/>
      <c r="I22" s="102"/>
      <c r="J22" s="102"/>
      <c r="K22" s="102"/>
    </row>
    <row r="23" spans="1:11" ht="60" x14ac:dyDescent="0.25">
      <c r="A23" s="282">
        <v>8</v>
      </c>
      <c r="B23" s="284" t="s">
        <v>1021</v>
      </c>
      <c r="C23" s="60">
        <v>3718</v>
      </c>
      <c r="D23" s="273"/>
      <c r="E23" s="102"/>
      <c r="F23" s="102"/>
      <c r="G23" s="102"/>
      <c r="H23" s="102"/>
      <c r="I23" s="102"/>
      <c r="J23" s="102"/>
      <c r="K23" s="102"/>
    </row>
    <row r="24" spans="1:11" ht="30" x14ac:dyDescent="0.25">
      <c r="A24" s="282">
        <v>9</v>
      </c>
      <c r="B24" s="284" t="s">
        <v>1022</v>
      </c>
      <c r="C24" s="60">
        <v>3719</v>
      </c>
      <c r="D24" s="273"/>
      <c r="E24" s="102"/>
      <c r="F24" s="102"/>
      <c r="G24" s="102"/>
      <c r="H24" s="102"/>
      <c r="I24" s="102"/>
      <c r="J24" s="102"/>
      <c r="K24" s="102"/>
    </row>
    <row r="25" spans="1:11" x14ac:dyDescent="0.25">
      <c r="A25" s="285">
        <v>10</v>
      </c>
      <c r="B25" s="286" t="s">
        <v>604</v>
      </c>
      <c r="C25" s="287">
        <v>3720</v>
      </c>
      <c r="D25" s="288"/>
      <c r="E25" s="102"/>
      <c r="F25" s="102"/>
      <c r="G25" s="102"/>
      <c r="H25" s="102"/>
      <c r="I25" s="102"/>
      <c r="J25" s="102"/>
      <c r="K25" s="102"/>
    </row>
    <row r="26" spans="1:11" x14ac:dyDescent="0.25">
      <c r="A26" s="282">
        <v>11</v>
      </c>
      <c r="B26" s="289" t="s">
        <v>605</v>
      </c>
      <c r="C26" s="60">
        <v>3721</v>
      </c>
      <c r="D26" s="273"/>
      <c r="E26" s="102"/>
      <c r="F26" s="102"/>
      <c r="G26" s="102"/>
      <c r="H26" s="102"/>
      <c r="I26" s="102"/>
      <c r="J26" s="102"/>
      <c r="K26" s="102"/>
    </row>
    <row r="27" spans="1:11" x14ac:dyDescent="0.25">
      <c r="A27" s="282">
        <v>12</v>
      </c>
      <c r="B27" s="114" t="s">
        <v>864</v>
      </c>
      <c r="C27" s="60">
        <v>3728</v>
      </c>
      <c r="D27" s="273"/>
      <c r="E27" s="102"/>
      <c r="F27" s="102"/>
      <c r="G27" s="102"/>
      <c r="H27" s="102"/>
      <c r="I27" s="102"/>
      <c r="J27" s="102"/>
      <c r="K27" s="102"/>
    </row>
    <row r="28" spans="1:11" x14ac:dyDescent="0.25">
      <c r="A28" s="282">
        <v>13</v>
      </c>
      <c r="B28" s="59" t="s">
        <v>48</v>
      </c>
      <c r="C28" s="60">
        <v>3729</v>
      </c>
      <c r="D28" s="273"/>
      <c r="E28" s="102"/>
      <c r="F28" s="102"/>
      <c r="G28" s="102"/>
      <c r="H28" s="102"/>
      <c r="I28" s="102"/>
      <c r="J28" s="102"/>
      <c r="K28" s="102"/>
    </row>
    <row r="29" spans="1:11" x14ac:dyDescent="0.25">
      <c r="A29" s="290"/>
      <c r="B29" s="100" t="s">
        <v>908</v>
      </c>
      <c r="C29" s="58">
        <v>3722</v>
      </c>
      <c r="D29" s="273">
        <f>SUM(D14:D28)</f>
        <v>0</v>
      </c>
      <c r="E29" s="102"/>
      <c r="F29" s="102"/>
      <c r="G29" s="102"/>
      <c r="H29" s="102"/>
      <c r="I29" s="102"/>
      <c r="J29" s="102"/>
      <c r="K29" s="102"/>
    </row>
    <row r="30" spans="1:11" ht="28.5" x14ac:dyDescent="0.25">
      <c r="A30" s="290">
        <v>14</v>
      </c>
      <c r="B30" s="100" t="s">
        <v>1452</v>
      </c>
      <c r="C30" s="58">
        <v>3730</v>
      </c>
      <c r="D30" s="273"/>
      <c r="E30" s="102"/>
      <c r="F30" s="102"/>
      <c r="G30" s="102"/>
      <c r="H30" s="102"/>
      <c r="I30" s="102"/>
      <c r="J30" s="102"/>
      <c r="K30" s="102"/>
    </row>
    <row r="31" spans="1:11" ht="28.5" x14ac:dyDescent="0.25">
      <c r="A31" s="290"/>
      <c r="B31" s="100" t="s">
        <v>1453</v>
      </c>
      <c r="C31" s="58"/>
      <c r="D31" s="273"/>
      <c r="E31" s="102"/>
      <c r="F31" s="102"/>
      <c r="G31" s="102"/>
      <c r="H31" s="102"/>
      <c r="I31" s="102"/>
      <c r="J31" s="102"/>
      <c r="K31" s="102"/>
    </row>
    <row r="32" spans="1:11" x14ac:dyDescent="0.25">
      <c r="A32" s="290"/>
      <c r="B32" s="100" t="s">
        <v>1090</v>
      </c>
      <c r="C32" s="58"/>
      <c r="D32" s="273"/>
      <c r="E32" s="102"/>
      <c r="F32" s="102"/>
      <c r="G32" s="102"/>
      <c r="H32" s="102"/>
      <c r="I32" s="102"/>
      <c r="J32" s="102"/>
      <c r="K32" s="102"/>
    </row>
    <row r="33" spans="1:11" ht="28.5" x14ac:dyDescent="0.25">
      <c r="A33" s="290">
        <v>15</v>
      </c>
      <c r="B33" s="100" t="s">
        <v>1335</v>
      </c>
      <c r="C33" s="58">
        <v>3579</v>
      </c>
      <c r="D33" s="273"/>
      <c r="E33" s="102"/>
      <c r="F33" s="102"/>
      <c r="G33" s="102"/>
      <c r="H33" s="102"/>
      <c r="I33" s="102"/>
      <c r="J33" s="102"/>
      <c r="K33" s="102"/>
    </row>
    <row r="34" spans="1:11" x14ac:dyDescent="0.25">
      <c r="A34" s="290"/>
      <c r="B34" s="159" t="s">
        <v>654</v>
      </c>
      <c r="C34" s="58"/>
      <c r="D34" s="273"/>
      <c r="E34" s="102"/>
      <c r="F34" s="102"/>
      <c r="G34" s="102"/>
      <c r="H34" s="102"/>
      <c r="I34" s="102"/>
      <c r="J34" s="102"/>
      <c r="K34" s="102"/>
    </row>
    <row r="35" spans="1:11" x14ac:dyDescent="0.25">
      <c r="A35" s="290"/>
      <c r="B35" s="291"/>
      <c r="C35" s="58"/>
      <c r="D35" s="273"/>
      <c r="E35" s="102"/>
      <c r="F35" s="102"/>
      <c r="G35" s="102"/>
      <c r="H35" s="102"/>
      <c r="I35" s="102"/>
      <c r="J35" s="102"/>
      <c r="K35" s="102"/>
    </row>
    <row r="36" spans="1:11" x14ac:dyDescent="0.25">
      <c r="A36" s="290">
        <v>14.2</v>
      </c>
      <c r="B36" s="100" t="s">
        <v>882</v>
      </c>
      <c r="C36" s="58"/>
      <c r="D36" s="273"/>
      <c r="E36" s="102"/>
      <c r="F36" s="102"/>
      <c r="G36" s="102"/>
      <c r="H36" s="102"/>
      <c r="I36" s="102"/>
      <c r="J36" s="102"/>
      <c r="K36" s="102"/>
    </row>
    <row r="37" spans="1:11" x14ac:dyDescent="0.25">
      <c r="A37" s="290"/>
      <c r="B37" s="59" t="s">
        <v>883</v>
      </c>
      <c r="C37" s="58"/>
      <c r="D37" s="273"/>
      <c r="E37" s="102"/>
      <c r="F37" s="102"/>
      <c r="G37" s="102"/>
      <c r="H37" s="102"/>
      <c r="I37" s="102"/>
      <c r="J37" s="102"/>
      <c r="K37" s="102"/>
    </row>
    <row r="38" spans="1:11" x14ac:dyDescent="0.25">
      <c r="A38" s="290"/>
      <c r="B38" s="59" t="s">
        <v>884</v>
      </c>
      <c r="C38" s="58"/>
      <c r="D38" s="273"/>
      <c r="E38" s="102"/>
      <c r="F38" s="102"/>
      <c r="G38" s="102"/>
      <c r="H38" s="102"/>
      <c r="I38" s="102"/>
      <c r="J38" s="102"/>
      <c r="K38" s="102"/>
    </row>
    <row r="39" spans="1:11" x14ac:dyDescent="0.25">
      <c r="A39" s="290"/>
      <c r="B39" s="59" t="s">
        <v>885</v>
      </c>
      <c r="C39" s="58"/>
      <c r="D39" s="273"/>
      <c r="E39" s="102"/>
      <c r="F39" s="102"/>
      <c r="G39" s="102"/>
      <c r="H39" s="102"/>
      <c r="I39" s="102"/>
      <c r="J39" s="102"/>
      <c r="K39" s="102"/>
    </row>
    <row r="40" spans="1:11" x14ac:dyDescent="0.25">
      <c r="A40" s="290"/>
      <c r="B40" s="59" t="s">
        <v>886</v>
      </c>
      <c r="C40" s="58"/>
      <c r="D40" s="273"/>
      <c r="E40" s="102"/>
      <c r="F40" s="102"/>
      <c r="G40" s="102"/>
      <c r="H40" s="102"/>
      <c r="I40" s="102"/>
      <c r="J40" s="102"/>
      <c r="K40" s="102"/>
    </row>
    <row r="41" spans="1:11" x14ac:dyDescent="0.25">
      <c r="A41" s="290"/>
      <c r="B41" s="59" t="s">
        <v>887</v>
      </c>
      <c r="C41" s="58"/>
      <c r="D41" s="273"/>
      <c r="E41" s="102"/>
      <c r="F41" s="102"/>
      <c r="G41" s="102"/>
      <c r="H41" s="102"/>
      <c r="I41" s="102"/>
      <c r="J41" s="102"/>
      <c r="K41" s="102"/>
    </row>
    <row r="42" spans="1:11" x14ac:dyDescent="0.25">
      <c r="A42" s="290"/>
      <c r="B42" s="59" t="s">
        <v>888</v>
      </c>
      <c r="C42" s="58"/>
      <c r="D42" s="273"/>
      <c r="E42" s="102"/>
      <c r="F42" s="102"/>
      <c r="G42" s="102"/>
      <c r="H42" s="102"/>
      <c r="I42" s="102"/>
      <c r="J42" s="102"/>
      <c r="K42" s="102"/>
    </row>
    <row r="43" spans="1:11" x14ac:dyDescent="0.25">
      <c r="A43" s="290"/>
      <c r="B43" s="59" t="s">
        <v>889</v>
      </c>
      <c r="C43" s="58"/>
      <c r="D43" s="273"/>
      <c r="E43" s="102"/>
      <c r="F43" s="102"/>
      <c r="G43" s="102"/>
      <c r="H43" s="102"/>
      <c r="I43" s="102"/>
      <c r="J43" s="102"/>
      <c r="K43" s="102"/>
    </row>
    <row r="44" spans="1:11" x14ac:dyDescent="0.25">
      <c r="A44" s="290"/>
      <c r="B44" s="59" t="s">
        <v>890</v>
      </c>
      <c r="C44" s="58"/>
      <c r="D44" s="273"/>
      <c r="E44" s="102"/>
      <c r="F44" s="102"/>
      <c r="G44" s="102"/>
      <c r="H44" s="102"/>
      <c r="I44" s="102"/>
      <c r="J44" s="102"/>
      <c r="K44" s="102"/>
    </row>
    <row r="45" spans="1:11" x14ac:dyDescent="0.25">
      <c r="A45" s="290"/>
      <c r="B45" s="59" t="s">
        <v>891</v>
      </c>
      <c r="C45" s="58"/>
      <c r="D45" s="273"/>
      <c r="E45" s="102"/>
      <c r="F45" s="102"/>
      <c r="G45" s="102"/>
      <c r="H45" s="102"/>
      <c r="I45" s="102"/>
      <c r="J45" s="102"/>
      <c r="K45" s="102"/>
    </row>
    <row r="46" spans="1:11" x14ac:dyDescent="0.25">
      <c r="A46" s="290"/>
      <c r="B46" s="59" t="s">
        <v>892</v>
      </c>
      <c r="C46" s="58"/>
      <c r="D46" s="273"/>
      <c r="E46" s="102"/>
      <c r="F46" s="102"/>
      <c r="G46" s="102"/>
      <c r="H46" s="102"/>
      <c r="I46" s="102"/>
      <c r="J46" s="102"/>
      <c r="K46" s="102"/>
    </row>
    <row r="47" spans="1:11" x14ac:dyDescent="0.25">
      <c r="A47" s="290"/>
      <c r="B47" s="59" t="s">
        <v>893</v>
      </c>
      <c r="C47" s="58"/>
      <c r="D47" s="273"/>
      <c r="E47" s="102"/>
      <c r="F47" s="102"/>
      <c r="G47" s="102"/>
      <c r="H47" s="102"/>
      <c r="I47" s="102"/>
      <c r="J47" s="102"/>
      <c r="K47" s="102"/>
    </row>
    <row r="48" spans="1:11" x14ac:dyDescent="0.25">
      <c r="A48" s="290"/>
      <c r="B48" s="59" t="s">
        <v>894</v>
      </c>
      <c r="C48" s="58"/>
      <c r="D48" s="273"/>
      <c r="E48" s="102"/>
      <c r="F48" s="102"/>
      <c r="G48" s="102"/>
      <c r="H48" s="102"/>
      <c r="I48" s="102"/>
      <c r="J48" s="102"/>
      <c r="K48" s="102"/>
    </row>
    <row r="49" spans="1:11" x14ac:dyDescent="0.25">
      <c r="A49" s="290">
        <v>14.3</v>
      </c>
      <c r="B49" s="100" t="s">
        <v>895</v>
      </c>
      <c r="C49" s="58"/>
      <c r="D49" s="273"/>
      <c r="E49" s="102"/>
      <c r="F49" s="102"/>
      <c r="G49" s="102"/>
      <c r="H49" s="102"/>
      <c r="I49" s="102"/>
      <c r="J49" s="102"/>
      <c r="K49" s="102"/>
    </row>
    <row r="50" spans="1:11" x14ac:dyDescent="0.25">
      <c r="A50" s="290"/>
      <c r="B50" s="59" t="s">
        <v>909</v>
      </c>
      <c r="C50" s="58"/>
      <c r="D50" s="273"/>
      <c r="E50" s="102"/>
      <c r="F50" s="102"/>
      <c r="G50" s="102"/>
      <c r="H50" s="102"/>
      <c r="I50" s="102"/>
      <c r="J50" s="102"/>
      <c r="K50" s="102"/>
    </row>
    <row r="51" spans="1:11" x14ac:dyDescent="0.25">
      <c r="A51" s="290"/>
      <c r="B51" s="59" t="s">
        <v>896</v>
      </c>
      <c r="C51" s="58"/>
      <c r="D51" s="273"/>
      <c r="E51" s="102"/>
      <c r="F51" s="102"/>
      <c r="G51" s="102"/>
      <c r="H51" s="102"/>
      <c r="I51" s="102"/>
      <c r="J51" s="102"/>
      <c r="K51" s="102"/>
    </row>
    <row r="52" spans="1:11" x14ac:dyDescent="0.25">
      <c r="A52" s="171" t="s">
        <v>146</v>
      </c>
      <c r="B52" s="19" t="s">
        <v>492</v>
      </c>
      <c r="C52" s="102"/>
      <c r="D52" s="102"/>
      <c r="E52" s="102"/>
      <c r="F52" s="102"/>
      <c r="G52" s="102"/>
      <c r="H52" s="102"/>
      <c r="I52" s="102"/>
      <c r="J52" s="102"/>
      <c r="K52" s="102"/>
    </row>
    <row r="53" spans="1:11" x14ac:dyDescent="0.25">
      <c r="A53" s="178"/>
      <c r="B53" s="102"/>
      <c r="C53" s="102"/>
      <c r="D53" s="102"/>
      <c r="E53" s="102"/>
      <c r="F53" s="102"/>
      <c r="G53" s="102"/>
      <c r="H53" s="102"/>
      <c r="I53" s="102"/>
      <c r="J53" s="102"/>
      <c r="K53" s="102"/>
    </row>
    <row r="54" spans="1:11" x14ac:dyDescent="0.25">
      <c r="A54" s="170">
        <v>1.1000000000000001</v>
      </c>
      <c r="B54" s="121" t="s">
        <v>493</v>
      </c>
      <c r="C54" s="121" t="s">
        <v>494</v>
      </c>
      <c r="D54" s="102"/>
      <c r="E54" s="102"/>
      <c r="F54" s="102"/>
      <c r="G54" s="102"/>
      <c r="H54" s="102"/>
      <c r="I54" s="102"/>
      <c r="J54" s="102"/>
      <c r="K54" s="102"/>
    </row>
    <row r="55" spans="1:11" x14ac:dyDescent="0.25">
      <c r="A55" s="170">
        <v>1.2</v>
      </c>
      <c r="B55" s="121" t="s">
        <v>495</v>
      </c>
      <c r="C55" s="179"/>
      <c r="D55" s="102"/>
      <c r="E55" s="102"/>
      <c r="F55" s="102"/>
      <c r="G55" s="102"/>
      <c r="H55" s="102"/>
      <c r="I55" s="102"/>
      <c r="J55" s="102"/>
      <c r="K55" s="102"/>
    </row>
    <row r="56" spans="1:11" ht="30" x14ac:dyDescent="0.25">
      <c r="A56" s="170">
        <v>1.3</v>
      </c>
      <c r="B56" s="121" t="s">
        <v>497</v>
      </c>
      <c r="C56" s="121" t="s">
        <v>498</v>
      </c>
      <c r="D56" s="102"/>
      <c r="E56" s="102"/>
      <c r="F56" s="102"/>
      <c r="G56" s="102"/>
      <c r="H56" s="102"/>
      <c r="I56" s="102"/>
      <c r="J56" s="102"/>
      <c r="K56" s="102"/>
    </row>
    <row r="57" spans="1:11" ht="30" x14ac:dyDescent="0.25">
      <c r="A57" s="170">
        <v>1.4</v>
      </c>
      <c r="B57" s="121" t="s">
        <v>496</v>
      </c>
      <c r="C57" s="121" t="s">
        <v>1304</v>
      </c>
      <c r="D57" s="102"/>
      <c r="E57"/>
      <c r="F57"/>
      <c r="G57"/>
      <c r="H57"/>
      <c r="I57"/>
      <c r="J57"/>
      <c r="K57"/>
    </row>
    <row r="58" spans="1:11" x14ac:dyDescent="0.25">
      <c r="A58" s="170">
        <v>1.5</v>
      </c>
      <c r="B58" s="121" t="s">
        <v>499</v>
      </c>
      <c r="C58" s="179"/>
      <c r="D58" s="102"/>
      <c r="E58"/>
      <c r="F58"/>
      <c r="G58"/>
      <c r="H58"/>
      <c r="I58"/>
      <c r="J58"/>
      <c r="K58"/>
    </row>
    <row r="59" spans="1:11" x14ac:dyDescent="0.25">
      <c r="A59" s="170">
        <v>1.6</v>
      </c>
      <c r="B59" s="121" t="s">
        <v>1454</v>
      </c>
      <c r="C59" s="121" t="s">
        <v>167</v>
      </c>
      <c r="D59" s="102"/>
      <c r="E59"/>
      <c r="F59"/>
      <c r="G59"/>
      <c r="H59"/>
      <c r="I59"/>
      <c r="J59"/>
      <c r="K59"/>
    </row>
    <row r="60" spans="1:11" ht="15.75" x14ac:dyDescent="0.25">
      <c r="A60" s="170"/>
      <c r="B60" s="180" t="s">
        <v>642</v>
      </c>
      <c r="C60" s="121"/>
      <c r="D60" s="102"/>
      <c r="E60"/>
      <c r="F60"/>
      <c r="G60"/>
      <c r="H60"/>
      <c r="I60"/>
      <c r="J60"/>
      <c r="K60"/>
    </row>
    <row r="61" spans="1:11" x14ac:dyDescent="0.25">
      <c r="A61" s="170">
        <v>1.7</v>
      </c>
      <c r="B61" s="121" t="s">
        <v>643</v>
      </c>
      <c r="C61" s="121"/>
      <c r="D61" s="102"/>
      <c r="E61"/>
      <c r="F61"/>
      <c r="G61"/>
      <c r="H61"/>
      <c r="I61"/>
      <c r="J61"/>
      <c r="K61"/>
    </row>
    <row r="62" spans="1:11" x14ac:dyDescent="0.25">
      <c r="A62" s="170">
        <v>1.8</v>
      </c>
      <c r="B62" s="121" t="s">
        <v>644</v>
      </c>
      <c r="C62" s="121"/>
      <c r="D62" s="102"/>
      <c r="E62"/>
      <c r="F62"/>
      <c r="G62"/>
      <c r="H62"/>
      <c r="I62"/>
      <c r="J62"/>
      <c r="K62"/>
    </row>
    <row r="63" spans="1:11" x14ac:dyDescent="0.25">
      <c r="A63" s="170"/>
      <c r="B63" s="120" t="s">
        <v>722</v>
      </c>
      <c r="C63" s="121"/>
      <c r="D63" s="102"/>
      <c r="E63"/>
      <c r="F63"/>
      <c r="G63"/>
      <c r="H63"/>
      <c r="I63"/>
      <c r="J63"/>
      <c r="K63"/>
    </row>
    <row r="64" spans="1:11" ht="30" x14ac:dyDescent="0.25">
      <c r="A64" s="170">
        <v>1.9</v>
      </c>
      <c r="B64" s="121" t="s">
        <v>1455</v>
      </c>
      <c r="C64" s="292" t="s">
        <v>1305</v>
      </c>
      <c r="D64" s="102"/>
      <c r="E64"/>
      <c r="F64"/>
      <c r="G64"/>
      <c r="H64"/>
      <c r="I64"/>
      <c r="J64"/>
      <c r="K64"/>
    </row>
    <row r="65" spans="1:11" x14ac:dyDescent="0.25">
      <c r="A65" s="119" t="s">
        <v>500</v>
      </c>
      <c r="B65" s="120"/>
      <c r="C65" s="120"/>
      <c r="D65" s="102"/>
      <c r="E65"/>
      <c r="F65"/>
      <c r="G65"/>
      <c r="H65"/>
      <c r="I65"/>
      <c r="J65"/>
      <c r="K65"/>
    </row>
    <row r="66" spans="1:11" ht="45" x14ac:dyDescent="0.25">
      <c r="A66" s="170">
        <v>2.1</v>
      </c>
      <c r="B66" s="121" t="s">
        <v>714</v>
      </c>
      <c r="C66" s="121" t="s">
        <v>1306</v>
      </c>
      <c r="D66" s="102"/>
      <c r="E66"/>
      <c r="F66"/>
      <c r="G66"/>
      <c r="H66"/>
      <c r="I66"/>
      <c r="J66"/>
      <c r="K66"/>
    </row>
    <row r="67" spans="1:11" ht="45" x14ac:dyDescent="0.25">
      <c r="A67" s="170">
        <v>2.2000000000000002</v>
      </c>
      <c r="B67" s="121" t="s">
        <v>715</v>
      </c>
      <c r="C67" s="121" t="s">
        <v>1306</v>
      </c>
      <c r="D67" s="102"/>
      <c r="E67"/>
      <c r="F67" s="184"/>
      <c r="G67"/>
      <c r="H67"/>
      <c r="I67"/>
      <c r="J67"/>
      <c r="K67"/>
    </row>
    <row r="68" spans="1:11" ht="76.5" x14ac:dyDescent="0.25">
      <c r="A68" s="170">
        <v>2.2999999999999998</v>
      </c>
      <c r="B68" s="121" t="s">
        <v>716</v>
      </c>
      <c r="C68" s="121"/>
      <c r="D68" s="102"/>
      <c r="E68" s="64" t="s">
        <v>872</v>
      </c>
      <c r="F68" s="64" t="s">
        <v>873</v>
      </c>
      <c r="G68" s="64" t="s">
        <v>874</v>
      </c>
      <c r="H68" s="64" t="s">
        <v>943</v>
      </c>
      <c r="I68" s="64" t="s">
        <v>944</v>
      </c>
      <c r="J68" s="64" t="s">
        <v>858</v>
      </c>
      <c r="K68" s="65" t="s">
        <v>859</v>
      </c>
    </row>
    <row r="69" spans="1:11" x14ac:dyDescent="0.25">
      <c r="A69" s="170">
        <v>2.4</v>
      </c>
      <c r="B69" s="121" t="s">
        <v>717</v>
      </c>
      <c r="C69" s="121"/>
      <c r="D69" s="102"/>
      <c r="E69" s="68"/>
      <c r="F69" s="68"/>
      <c r="G69" s="68"/>
      <c r="H69" s="68"/>
      <c r="I69" s="68"/>
      <c r="J69" s="54"/>
      <c r="K69" s="69"/>
    </row>
    <row r="70" spans="1:11" x14ac:dyDescent="0.25">
      <c r="A70" s="170"/>
      <c r="B70" s="102" t="s">
        <v>1456</v>
      </c>
      <c r="C70" s="121"/>
      <c r="D70" s="102"/>
      <c r="E70" s="72"/>
      <c r="F70" s="72"/>
      <c r="G70" s="72"/>
      <c r="H70" s="72"/>
      <c r="I70" s="72"/>
      <c r="J70" s="73"/>
      <c r="K70" s="74"/>
    </row>
    <row r="71" spans="1:11" ht="45" x14ac:dyDescent="0.25">
      <c r="A71" s="170"/>
      <c r="B71" s="122" t="s">
        <v>1112</v>
      </c>
      <c r="C71" s="121" t="s">
        <v>1306</v>
      </c>
      <c r="D71" s="102"/>
      <c r="E71" s="102"/>
      <c r="F71" s="102"/>
      <c r="G71" s="102"/>
      <c r="H71" s="102"/>
      <c r="I71" s="102"/>
    </row>
    <row r="72" spans="1:11" x14ac:dyDescent="0.25">
      <c r="A72" s="119" t="s">
        <v>1457</v>
      </c>
      <c r="B72" s="121" t="s">
        <v>897</v>
      </c>
      <c r="C72" s="121"/>
      <c r="D72" s="102"/>
      <c r="E72" s="102"/>
      <c r="F72" s="102"/>
      <c r="G72" s="102"/>
      <c r="H72" s="102"/>
      <c r="I72" s="102"/>
    </row>
    <row r="73" spans="1:11" x14ac:dyDescent="0.25">
      <c r="A73" s="119" t="s">
        <v>501</v>
      </c>
      <c r="B73" s="120"/>
      <c r="C73" s="120"/>
      <c r="D73" s="102"/>
      <c r="E73" s="102"/>
      <c r="F73" s="102"/>
      <c r="G73" s="102"/>
      <c r="H73" s="102"/>
      <c r="I73" s="102"/>
    </row>
    <row r="74" spans="1:11" x14ac:dyDescent="0.25">
      <c r="A74" s="181" t="s">
        <v>502</v>
      </c>
      <c r="B74" s="57" t="s">
        <v>1458</v>
      </c>
      <c r="C74" s="57"/>
      <c r="D74" s="103"/>
      <c r="E74" s="102"/>
      <c r="F74" s="102"/>
      <c r="G74" s="102"/>
      <c r="H74" s="102"/>
      <c r="I74" s="102"/>
    </row>
    <row r="75" spans="1:11" x14ac:dyDescent="0.25">
      <c r="A75" s="181"/>
      <c r="B75" s="57" t="s">
        <v>503</v>
      </c>
      <c r="C75" s="57"/>
      <c r="D75" s="103"/>
      <c r="E75" s="102"/>
      <c r="F75" s="102"/>
      <c r="G75" s="102"/>
      <c r="H75" s="102"/>
      <c r="I75" s="102"/>
    </row>
    <row r="76" spans="1:11" x14ac:dyDescent="0.25">
      <c r="A76" s="181"/>
      <c r="B76" s="57" t="s">
        <v>504</v>
      </c>
      <c r="C76" s="57"/>
      <c r="D76" s="102"/>
      <c r="E76" s="102"/>
      <c r="F76" s="102"/>
      <c r="G76" s="102"/>
      <c r="H76" s="102"/>
      <c r="I76" s="102"/>
    </row>
    <row r="77" spans="1:11" x14ac:dyDescent="0.25">
      <c r="A77" s="181"/>
      <c r="B77" s="57" t="s">
        <v>505</v>
      </c>
      <c r="C77" s="57"/>
      <c r="D77" s="102"/>
      <c r="E77" s="102"/>
      <c r="F77" s="102"/>
      <c r="G77" s="102"/>
      <c r="H77" s="102"/>
      <c r="I77" s="102"/>
    </row>
    <row r="78" spans="1:11" x14ac:dyDescent="0.25">
      <c r="A78" s="181"/>
      <c r="B78" s="57" t="s">
        <v>506</v>
      </c>
      <c r="C78" s="57"/>
      <c r="D78" s="102"/>
      <c r="E78" s="102"/>
      <c r="F78" s="102"/>
      <c r="G78" s="102"/>
      <c r="H78" s="102"/>
      <c r="I78" s="102"/>
    </row>
    <row r="79" spans="1:11" x14ac:dyDescent="0.25">
      <c r="A79" s="181"/>
      <c r="B79" s="57" t="s">
        <v>507</v>
      </c>
      <c r="C79" s="57"/>
      <c r="D79" s="102"/>
      <c r="E79" s="102"/>
      <c r="F79" s="102"/>
      <c r="G79" s="102"/>
      <c r="H79" s="102"/>
      <c r="I79" s="102"/>
    </row>
    <row r="80" spans="1:11" x14ac:dyDescent="0.25">
      <c r="A80" s="181"/>
      <c r="B80" s="57" t="s">
        <v>508</v>
      </c>
      <c r="C80" s="57"/>
      <c r="D80" s="102"/>
      <c r="E80" s="102"/>
      <c r="F80" s="102"/>
      <c r="G80" s="102"/>
      <c r="H80" s="102"/>
      <c r="I80" s="102"/>
    </row>
    <row r="81" spans="1:9" x14ac:dyDescent="0.25">
      <c r="A81" s="181"/>
      <c r="B81" s="57" t="s">
        <v>509</v>
      </c>
      <c r="C81" s="57"/>
      <c r="D81" s="102"/>
      <c r="E81" s="102"/>
      <c r="F81" s="102"/>
      <c r="G81" s="102"/>
      <c r="H81" s="102"/>
      <c r="I81" s="102"/>
    </row>
    <row r="82" spans="1:9" x14ac:dyDescent="0.25">
      <c r="A82" s="181"/>
      <c r="B82" s="57" t="s">
        <v>898</v>
      </c>
      <c r="C82" s="57"/>
      <c r="D82" s="102"/>
      <c r="E82" s="102"/>
      <c r="F82" s="102"/>
      <c r="G82" s="102"/>
      <c r="H82" s="102"/>
      <c r="I82" s="102"/>
    </row>
    <row r="83" spans="1:9" x14ac:dyDescent="0.25">
      <c r="A83" s="181"/>
      <c r="B83" s="57" t="s">
        <v>510</v>
      </c>
      <c r="C83" s="57"/>
      <c r="D83" s="102"/>
      <c r="E83" s="102"/>
      <c r="F83" s="102"/>
      <c r="G83" s="102"/>
      <c r="H83" s="102"/>
      <c r="I83" s="102"/>
    </row>
    <row r="84" spans="1:9" x14ac:dyDescent="0.25">
      <c r="A84" s="181"/>
      <c r="B84" s="57" t="s">
        <v>511</v>
      </c>
      <c r="C84" s="57"/>
      <c r="D84" s="102"/>
      <c r="E84" s="102"/>
      <c r="F84" s="102"/>
      <c r="G84" s="102"/>
      <c r="H84" s="102"/>
      <c r="I84" s="102"/>
    </row>
    <row r="85" spans="1:9" x14ac:dyDescent="0.25">
      <c r="A85" s="181"/>
      <c r="B85" s="57" t="s">
        <v>512</v>
      </c>
      <c r="C85" s="57"/>
      <c r="D85" s="102"/>
      <c r="E85" s="102"/>
      <c r="F85" s="102"/>
      <c r="G85" s="102"/>
      <c r="H85" s="102"/>
      <c r="I85" s="102"/>
    </row>
    <row r="86" spans="1:9" x14ac:dyDescent="0.25">
      <c r="A86" s="181"/>
      <c r="B86" s="57" t="s">
        <v>513</v>
      </c>
      <c r="C86" s="57"/>
      <c r="D86" s="102"/>
      <c r="E86" s="102"/>
      <c r="F86" s="102"/>
      <c r="G86" s="102"/>
      <c r="H86" s="102"/>
      <c r="I86" s="102"/>
    </row>
    <row r="87" spans="1:9" x14ac:dyDescent="0.25">
      <c r="A87" s="181"/>
      <c r="B87" s="57" t="s">
        <v>899</v>
      </c>
      <c r="C87" s="57"/>
      <c r="D87" s="102"/>
      <c r="E87" s="102"/>
      <c r="F87" s="102"/>
      <c r="G87" s="102"/>
      <c r="H87" s="102"/>
      <c r="I87" s="102"/>
    </row>
    <row r="88" spans="1:9" x14ac:dyDescent="0.25">
      <c r="A88" s="181"/>
      <c r="B88" s="57" t="s">
        <v>900</v>
      </c>
      <c r="C88" s="57"/>
      <c r="D88" s="102"/>
      <c r="E88" s="102"/>
      <c r="F88" s="102"/>
      <c r="G88" s="102"/>
      <c r="H88" s="102"/>
      <c r="I88" s="102"/>
    </row>
    <row r="89" spans="1:9" x14ac:dyDescent="0.25">
      <c r="A89" s="181"/>
      <c r="B89" s="57" t="s">
        <v>901</v>
      </c>
      <c r="C89" s="57"/>
      <c r="D89" s="102"/>
      <c r="E89" s="102"/>
      <c r="F89" s="102"/>
      <c r="G89" s="102"/>
      <c r="H89" s="102"/>
      <c r="I89" s="102"/>
    </row>
    <row r="90" spans="1:9" x14ac:dyDescent="0.25">
      <c r="A90" s="178"/>
      <c r="B90" s="182"/>
      <c r="C90" s="182"/>
      <c r="D90" s="102"/>
      <c r="E90" s="102"/>
      <c r="F90" s="102"/>
      <c r="G90" s="102"/>
      <c r="H90" s="102"/>
      <c r="I90" s="102"/>
    </row>
    <row r="91" spans="1:9" x14ac:dyDescent="0.25">
      <c r="A91" s="178"/>
      <c r="B91" s="102"/>
      <c r="C91" s="102"/>
      <c r="D91" s="102"/>
      <c r="E91" s="102"/>
      <c r="F91" s="102"/>
      <c r="G91" s="102"/>
      <c r="H91" s="102"/>
      <c r="I91" s="102"/>
    </row>
    <row r="92" spans="1:9" x14ac:dyDescent="0.25">
      <c r="A92" s="171" t="s">
        <v>514</v>
      </c>
      <c r="B92" s="102"/>
      <c r="C92" s="102"/>
      <c r="D92" s="102"/>
      <c r="E92" s="102"/>
      <c r="F92" s="102"/>
      <c r="G92" s="102"/>
      <c r="H92" s="102"/>
      <c r="I92" s="102"/>
    </row>
    <row r="93" spans="1:9" x14ac:dyDescent="0.25">
      <c r="A93" s="171"/>
      <c r="B93" s="102"/>
      <c r="C93" s="102"/>
      <c r="D93" s="102"/>
      <c r="E93" s="102"/>
      <c r="F93" s="102"/>
      <c r="G93" s="102"/>
      <c r="H93" s="102"/>
      <c r="I93" s="102"/>
    </row>
    <row r="94" spans="1:9" x14ac:dyDescent="0.25">
      <c r="A94" s="119" t="s">
        <v>0</v>
      </c>
      <c r="B94" s="120" t="s">
        <v>1</v>
      </c>
      <c r="C94" s="120" t="s">
        <v>1112</v>
      </c>
      <c r="D94" s="120" t="s">
        <v>1444</v>
      </c>
      <c r="E94" s="102"/>
      <c r="F94" s="102"/>
      <c r="G94" s="102"/>
      <c r="H94" s="102"/>
      <c r="I94" s="102"/>
    </row>
    <row r="95" spans="1:9" x14ac:dyDescent="0.25">
      <c r="A95" s="170" t="s">
        <v>515</v>
      </c>
      <c r="B95" s="121" t="s">
        <v>516</v>
      </c>
      <c r="C95" s="121"/>
      <c r="D95" s="121"/>
      <c r="E95" s="102"/>
      <c r="F95" s="102"/>
      <c r="G95" s="102"/>
      <c r="H95" s="102"/>
      <c r="I95" s="102"/>
    </row>
    <row r="96" spans="1:9" x14ac:dyDescent="0.25">
      <c r="A96" s="170" t="s">
        <v>517</v>
      </c>
      <c r="B96" s="121" t="s">
        <v>518</v>
      </c>
      <c r="C96" s="121"/>
      <c r="D96" s="121"/>
      <c r="E96" s="102"/>
      <c r="F96" s="102"/>
      <c r="G96" s="102"/>
      <c r="H96" s="102"/>
      <c r="I96" s="102"/>
    </row>
    <row r="97" spans="1:9" x14ac:dyDescent="0.25">
      <c r="A97" s="170" t="s">
        <v>519</v>
      </c>
      <c r="B97" s="57" t="s">
        <v>520</v>
      </c>
      <c r="C97" s="121"/>
      <c r="D97" s="121"/>
      <c r="E97" s="102"/>
      <c r="F97" s="102"/>
      <c r="G97" s="102"/>
      <c r="H97" s="102"/>
      <c r="I97" s="102"/>
    </row>
    <row r="98" spans="1:9" ht="30" x14ac:dyDescent="0.25">
      <c r="A98" s="170" t="s">
        <v>521</v>
      </c>
      <c r="B98" s="121" t="s">
        <v>718</v>
      </c>
      <c r="C98" s="121"/>
      <c r="D98" s="121"/>
      <c r="E98" s="102"/>
      <c r="F98" s="102"/>
      <c r="G98" s="102"/>
      <c r="H98" s="102"/>
      <c r="I98" s="102"/>
    </row>
    <row r="99" spans="1:9" x14ac:dyDescent="0.25">
      <c r="A99" s="170" t="s">
        <v>523</v>
      </c>
      <c r="B99" s="121" t="s">
        <v>522</v>
      </c>
      <c r="C99" s="121"/>
      <c r="D99" s="121"/>
      <c r="E99" s="102"/>
      <c r="F99" s="102"/>
      <c r="G99" s="102"/>
      <c r="H99" s="102"/>
      <c r="I99" s="102"/>
    </row>
    <row r="100" spans="1:9" x14ac:dyDescent="0.25">
      <c r="A100" s="170" t="s">
        <v>525</v>
      </c>
      <c r="B100" s="57" t="s">
        <v>524</v>
      </c>
      <c r="C100" s="121"/>
      <c r="D100" s="121"/>
      <c r="E100" s="102"/>
      <c r="F100" s="102"/>
      <c r="G100" s="102"/>
      <c r="H100" s="102"/>
      <c r="I100" s="102"/>
    </row>
    <row r="101" spans="1:9" x14ac:dyDescent="0.25">
      <c r="A101" s="170" t="s">
        <v>527</v>
      </c>
      <c r="B101" s="121" t="s">
        <v>526</v>
      </c>
      <c r="C101" s="121"/>
      <c r="D101" s="121"/>
      <c r="E101" s="102"/>
      <c r="F101" s="102"/>
      <c r="G101" s="102"/>
      <c r="H101" s="102"/>
      <c r="I101" s="102"/>
    </row>
    <row r="102" spans="1:9" x14ac:dyDescent="0.25">
      <c r="A102" s="170" t="s">
        <v>719</v>
      </c>
      <c r="B102" s="121" t="s">
        <v>528</v>
      </c>
      <c r="C102" s="121"/>
      <c r="D102" s="121"/>
      <c r="E102" s="102"/>
      <c r="F102" s="102"/>
      <c r="G102" s="102"/>
      <c r="H102" s="102"/>
      <c r="I102" s="102"/>
    </row>
    <row r="103" spans="1:9" x14ac:dyDescent="0.25">
      <c r="A103" s="178"/>
      <c r="B103" s="102"/>
      <c r="C103" s="102"/>
      <c r="D103" s="102"/>
      <c r="E103" s="102"/>
      <c r="F103" s="102"/>
      <c r="G103" s="102"/>
      <c r="H103" s="102"/>
      <c r="I103" s="102"/>
    </row>
    <row r="104" spans="1:9" x14ac:dyDescent="0.25">
      <c r="A104" s="183" t="s">
        <v>1307</v>
      </c>
      <c r="B104" s="102"/>
      <c r="C104" s="102"/>
      <c r="D104" s="102"/>
      <c r="E104" s="102"/>
      <c r="F104" s="102"/>
      <c r="G104" s="102"/>
      <c r="H104" s="102"/>
      <c r="I104" s="102"/>
    </row>
    <row r="105" spans="1:9" x14ac:dyDescent="0.25">
      <c r="A105" s="61" t="s">
        <v>837</v>
      </c>
      <c r="B105" s="61" t="s">
        <v>865</v>
      </c>
      <c r="C105" s="61" t="s">
        <v>866</v>
      </c>
      <c r="D105"/>
      <c r="E105" s="102"/>
      <c r="F105" s="102"/>
      <c r="G105" s="102"/>
      <c r="H105" s="102"/>
      <c r="I105" s="102"/>
    </row>
    <row r="106" spans="1:9" x14ac:dyDescent="0.25">
      <c r="A106" s="62">
        <v>1</v>
      </c>
      <c r="B106" s="62" t="s">
        <v>1459</v>
      </c>
      <c r="C106" s="62"/>
      <c r="D106"/>
      <c r="E106" s="102"/>
      <c r="F106" s="102"/>
      <c r="G106" s="102"/>
      <c r="H106" s="102"/>
      <c r="I106" s="102"/>
    </row>
    <row r="107" spans="1:9" x14ac:dyDescent="0.25">
      <c r="A107" s="62">
        <v>2</v>
      </c>
      <c r="B107" s="160" t="s">
        <v>867</v>
      </c>
      <c r="C107" s="160"/>
      <c r="D107"/>
      <c r="E107" s="102"/>
      <c r="F107" s="102"/>
      <c r="G107" s="102"/>
      <c r="H107" s="102"/>
      <c r="I107" s="102"/>
    </row>
    <row r="108" spans="1:9" x14ac:dyDescent="0.25">
      <c r="A108" s="62">
        <v>3</v>
      </c>
      <c r="B108" s="160" t="s">
        <v>941</v>
      </c>
      <c r="C108" s="160"/>
      <c r="D108"/>
      <c r="E108" s="102"/>
      <c r="F108" s="102"/>
      <c r="G108" s="102"/>
      <c r="H108" s="102"/>
      <c r="I108" s="102"/>
    </row>
    <row r="109" spans="1:9" x14ac:dyDescent="0.25">
      <c r="A109" s="62">
        <v>4</v>
      </c>
      <c r="B109" s="160" t="s">
        <v>942</v>
      </c>
      <c r="C109" s="160"/>
      <c r="D109"/>
      <c r="E109" s="102"/>
      <c r="F109" s="102"/>
      <c r="G109" s="102"/>
      <c r="H109" s="102"/>
      <c r="I109" s="102"/>
    </row>
    <row r="110" spans="1:9" ht="30" x14ac:dyDescent="0.25">
      <c r="A110" s="62">
        <v>5</v>
      </c>
      <c r="B110" s="160" t="s">
        <v>868</v>
      </c>
      <c r="C110" s="293" t="s">
        <v>1150</v>
      </c>
      <c r="D110" s="184"/>
      <c r="E110" s="102"/>
      <c r="F110" s="102"/>
      <c r="G110" s="102"/>
      <c r="H110" s="102"/>
      <c r="I110" s="102"/>
    </row>
    <row r="111" spans="1:9" ht="30" x14ac:dyDescent="0.25">
      <c r="A111" s="62">
        <v>6</v>
      </c>
      <c r="B111" s="160" t="s">
        <v>1308</v>
      </c>
      <c r="C111" s="293" t="s">
        <v>1150</v>
      </c>
      <c r="D111" s="184"/>
      <c r="E111" s="102"/>
      <c r="F111" s="102"/>
      <c r="G111" s="102"/>
      <c r="H111" s="102"/>
      <c r="I111" s="102"/>
    </row>
    <row r="112" spans="1:9" x14ac:dyDescent="0.25">
      <c r="A112" s="62">
        <v>7</v>
      </c>
      <c r="B112" s="160" t="s">
        <v>869</v>
      </c>
      <c r="C112" s="160"/>
      <c r="D112"/>
      <c r="E112" s="102"/>
      <c r="F112" s="102"/>
      <c r="G112" s="102"/>
      <c r="H112" s="102"/>
      <c r="I112" s="102"/>
    </row>
    <row r="113" spans="1:9" ht="30" x14ac:dyDescent="0.25">
      <c r="A113" s="62">
        <v>8</v>
      </c>
      <c r="B113" s="185" t="s">
        <v>1309</v>
      </c>
      <c r="C113" s="160"/>
      <c r="D113"/>
      <c r="E113" s="102"/>
      <c r="F113" s="102"/>
      <c r="G113" s="102"/>
      <c r="H113" s="102"/>
      <c r="I113" s="102"/>
    </row>
    <row r="114" spans="1:9" x14ac:dyDescent="0.25">
      <c r="A114" s="62">
        <v>9</v>
      </c>
      <c r="B114" s="161" t="s">
        <v>944</v>
      </c>
      <c r="C114" s="160"/>
      <c r="D114"/>
      <c r="E114" s="102"/>
      <c r="F114" s="102"/>
      <c r="G114" s="102"/>
      <c r="H114" s="102"/>
      <c r="I114" s="102"/>
    </row>
    <row r="115" spans="1:9" x14ac:dyDescent="0.25">
      <c r="A115"/>
      <c r="B115"/>
      <c r="C115"/>
      <c r="D115"/>
      <c r="E115" s="102"/>
      <c r="F115" s="102"/>
      <c r="G115" s="102"/>
      <c r="H115" s="102"/>
      <c r="I115" s="102"/>
    </row>
    <row r="116" spans="1:9" ht="38.25" x14ac:dyDescent="0.25">
      <c r="A116" s="63" t="s">
        <v>870</v>
      </c>
      <c r="B116" s="64" t="s">
        <v>871</v>
      </c>
      <c r="C116" s="64" t="s">
        <v>945</v>
      </c>
      <c r="D116" s="64" t="s">
        <v>946</v>
      </c>
      <c r="E116" s="102"/>
      <c r="F116" s="102"/>
      <c r="G116" s="102"/>
      <c r="H116" s="102"/>
      <c r="I116" s="102"/>
    </row>
    <row r="117" spans="1:9" x14ac:dyDescent="0.25">
      <c r="A117" s="66"/>
      <c r="B117" s="67"/>
      <c r="C117" s="67" t="s">
        <v>947</v>
      </c>
      <c r="D117" s="67" t="s">
        <v>948</v>
      </c>
      <c r="E117" s="102"/>
      <c r="F117" s="102"/>
      <c r="G117" s="102"/>
      <c r="H117" s="102"/>
      <c r="I117" s="102"/>
    </row>
    <row r="118" spans="1:9" x14ac:dyDescent="0.25">
      <c r="A118" s="70"/>
      <c r="B118" s="71"/>
      <c r="C118" s="72"/>
      <c r="D118" s="72"/>
      <c r="E118" s="102"/>
      <c r="F118" s="102"/>
      <c r="G118" s="102"/>
      <c r="H118" s="102"/>
      <c r="I118" s="102"/>
    </row>
    <row r="119" spans="1:9" x14ac:dyDescent="0.25">
      <c r="A119" s="294" t="s">
        <v>1313</v>
      </c>
      <c r="B119" s="295" t="s">
        <v>1314</v>
      </c>
      <c r="C119" s="102"/>
      <c r="D119" s="102"/>
      <c r="E119" s="102"/>
      <c r="F119" s="102"/>
      <c r="G119" s="102"/>
      <c r="H119" s="102"/>
      <c r="I119" s="102"/>
    </row>
  </sheetData>
  <mergeCells count="2">
    <mergeCell ref="A1:D1"/>
    <mergeCell ref="A2:D2"/>
  </mergeCells>
  <pageMargins left="0.7" right="0.7" top="0.75" bottom="0.75" header="0.3" footer="0.3"/>
  <pageSetup scale="46" fitToHeight="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942BA-D720-4F75-A1AB-22C249A33881}">
  <dimension ref="A2:L14"/>
  <sheetViews>
    <sheetView view="pageBreakPreview" zoomScale="115" zoomScaleNormal="85" zoomScaleSheetLayoutView="115" workbookViewId="0">
      <selection activeCell="B6" sqref="B6"/>
    </sheetView>
  </sheetViews>
  <sheetFormatPr defaultRowHeight="15" x14ac:dyDescent="0.25"/>
  <cols>
    <col min="1" max="1" width="6.85546875" customWidth="1"/>
    <col min="2" max="2" width="73" customWidth="1"/>
    <col min="4" max="4" width="9.42578125" customWidth="1"/>
    <col min="5" max="5" width="21.85546875" customWidth="1"/>
    <col min="6" max="6" width="22.28515625" bestFit="1" customWidth="1"/>
  </cols>
  <sheetData>
    <row r="2" spans="1:12" x14ac:dyDescent="0.25">
      <c r="A2" s="210" t="s">
        <v>875</v>
      </c>
      <c r="B2" s="210"/>
      <c r="C2" s="210"/>
      <c r="D2" s="210"/>
    </row>
    <row r="3" spans="1:12" x14ac:dyDescent="0.25">
      <c r="A3" s="211" t="s">
        <v>876</v>
      </c>
      <c r="B3" s="212"/>
      <c r="C3" s="212"/>
      <c r="D3" s="247" t="s">
        <v>1392</v>
      </c>
    </row>
    <row r="4" spans="1:12" x14ac:dyDescent="0.25">
      <c r="A4" s="75"/>
      <c r="B4" s="76"/>
      <c r="C4" s="76"/>
      <c r="D4" s="77"/>
    </row>
    <row r="5" spans="1:12" x14ac:dyDescent="0.25">
      <c r="A5" s="78">
        <v>1</v>
      </c>
      <c r="B5" s="79" t="s">
        <v>1493</v>
      </c>
      <c r="C5" s="80"/>
      <c r="D5" s="80"/>
    </row>
    <row r="6" spans="1:12" x14ac:dyDescent="0.25">
      <c r="A6" s="86"/>
      <c r="B6" s="87"/>
      <c r="C6" s="88"/>
      <c r="D6" s="88"/>
    </row>
    <row r="7" spans="1:12" ht="150" x14ac:dyDescent="0.25">
      <c r="A7" s="85" t="s">
        <v>529</v>
      </c>
      <c r="B7" s="85" t="s">
        <v>903</v>
      </c>
      <c r="C7" s="85" t="s">
        <v>910</v>
      </c>
      <c r="D7" s="85" t="s">
        <v>911</v>
      </c>
      <c r="E7" s="85" t="s">
        <v>912</v>
      </c>
      <c r="F7" s="85" t="s">
        <v>913</v>
      </c>
      <c r="G7" s="85" t="s">
        <v>914</v>
      </c>
      <c r="H7" s="85" t="s">
        <v>915</v>
      </c>
      <c r="I7" s="85" t="s">
        <v>916</v>
      </c>
      <c r="J7" s="85" t="s">
        <v>917</v>
      </c>
      <c r="K7" s="85" t="s">
        <v>918</v>
      </c>
      <c r="L7" s="85" t="s">
        <v>919</v>
      </c>
    </row>
    <row r="8" spans="1:12" x14ac:dyDescent="0.25">
      <c r="A8" s="81"/>
      <c r="B8" s="81"/>
      <c r="C8" s="81"/>
      <c r="D8" s="81"/>
    </row>
    <row r="9" spans="1:12" x14ac:dyDescent="0.25">
      <c r="A9" s="81"/>
      <c r="B9" s="81"/>
      <c r="C9" s="81"/>
      <c r="D9" s="81"/>
    </row>
    <row r="10" spans="1:12" x14ac:dyDescent="0.25">
      <c r="A10" s="213" t="s">
        <v>877</v>
      </c>
      <c r="B10" s="214"/>
      <c r="C10" s="214"/>
      <c r="D10" s="214"/>
    </row>
    <row r="11" spans="1:12" x14ac:dyDescent="0.25">
      <c r="A11" s="61" t="s">
        <v>529</v>
      </c>
      <c r="B11" s="61" t="s">
        <v>902</v>
      </c>
      <c r="C11" s="61" t="s">
        <v>903</v>
      </c>
      <c r="D11" s="61" t="s">
        <v>904</v>
      </c>
      <c r="E11" s="61" t="s">
        <v>905</v>
      </c>
      <c r="F11" s="61" t="s">
        <v>906</v>
      </c>
    </row>
    <row r="12" spans="1:12" x14ac:dyDescent="0.25">
      <c r="A12" s="62"/>
      <c r="B12" s="62"/>
      <c r="C12" s="62"/>
      <c r="D12" s="62"/>
      <c r="E12" s="62"/>
      <c r="F12" s="62"/>
    </row>
    <row r="13" spans="1:12" x14ac:dyDescent="0.25">
      <c r="A13" s="62"/>
      <c r="B13" s="62"/>
      <c r="C13" s="62"/>
      <c r="D13" s="62"/>
      <c r="E13" s="62"/>
      <c r="F13" s="62"/>
    </row>
    <row r="14" spans="1:12" x14ac:dyDescent="0.25">
      <c r="A14" s="215" t="s">
        <v>878</v>
      </c>
      <c r="B14" s="215"/>
      <c r="C14" s="215"/>
      <c r="D14" s="215"/>
    </row>
  </sheetData>
  <mergeCells count="4">
    <mergeCell ref="A2:D2"/>
    <mergeCell ref="A3:C3"/>
    <mergeCell ref="A10:D10"/>
    <mergeCell ref="A14:D14"/>
  </mergeCells>
  <pageMargins left="0.70866141732283472" right="0.70866141732283472" top="0.74803149606299213" bottom="0.74803149606299213" header="0.31496062992125984" footer="0.31496062992125984"/>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Profile Form I</vt:lpstr>
      <vt:lpstr>Profile Form II </vt:lpstr>
      <vt:lpstr>Part I &amp; II</vt:lpstr>
      <vt:lpstr>List of Subisdiaries</vt:lpstr>
      <vt:lpstr>Part I &amp; II.</vt:lpstr>
      <vt:lpstr>Audit Qualification</vt:lpstr>
      <vt:lpstr>Part III to VI</vt:lpstr>
      <vt:lpstr>Part VII</vt:lpstr>
      <vt:lpstr>Part VIII </vt:lpstr>
      <vt:lpstr>PART IX MOU information </vt:lpstr>
      <vt:lpstr>Part X Reasons for variation</vt:lpstr>
      <vt:lpstr>'Part I &amp; II'!Print_Area</vt:lpstr>
      <vt:lpstr>'Part I &amp; II.'!Print_Area</vt:lpstr>
      <vt:lpstr>'Part III to VI'!Print_Area</vt:lpstr>
      <vt:lpstr>'Part VII'!Print_Area</vt:lpstr>
      <vt:lpstr>'Part VIII '!Print_Area</vt:lpstr>
      <vt:lpstr>'Profile Form I'!Print_Area</vt:lpstr>
      <vt:lpstr>'Profile Form II '!Print_Area</vt:lpstr>
      <vt:lpstr>'Part I &amp; II'!Print_Titles</vt:lpstr>
      <vt:lpstr>'Part I &amp; II.'!Print_Titles</vt:lpstr>
      <vt:lpstr>'Part III to VI'!Print_Titles</vt:lpstr>
      <vt:lpstr>'Part VII'!Print_Titles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2024-07-03T09:28:13Z</dcterms:modified>
</cp:coreProperties>
</file>