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filterPrivacy="1" codeName="ThisWorkbook" defaultThemeVersion="124226"/>
  <xr:revisionPtr revIDLastSave="0" documentId="13_ncr:1_{E3DD3822-F6E3-40DE-85B0-3495C744EF49}" xr6:coauthVersionLast="47" xr6:coauthVersionMax="47" xr10:uidLastSave="{00000000-0000-0000-0000-000000000000}"/>
  <bookViews>
    <workbookView xWindow="-120" yWindow="-120" windowWidth="29040" windowHeight="15720" activeTab="4" xr2:uid="{00000000-000D-0000-FFFF-FFFF00000000}"/>
  </bookViews>
  <sheets>
    <sheet name="Profile Form I" sheetId="13" r:id="rId1"/>
    <sheet name="Profile Form II" sheetId="5" r:id="rId2"/>
    <sheet name="Part I &amp; II" sheetId="1" state="hidden" r:id="rId3"/>
    <sheet name="Part I &amp; II ." sheetId="15" r:id="rId4"/>
    <sheet name="Part III to VI" sheetId="2" r:id="rId5"/>
    <sheet name="Part VII" sheetId="3" r:id="rId6"/>
    <sheet name="Part VIII " sheetId="10" r:id="rId7"/>
    <sheet name="PART IX MOU information" sheetId="12" r:id="rId8"/>
    <sheet name="Part X Reasons for variations" sheetId="14" r:id="rId9"/>
  </sheets>
  <definedNames>
    <definedName name="_xlnm.Print_Area" localSheetId="2">'Part I &amp; II'!$A$1:$D$379</definedName>
    <definedName name="_xlnm.Print_Area" localSheetId="3">'Part I &amp; II .'!$A$1:$D$386</definedName>
    <definedName name="_xlnm.Print_Area" localSheetId="4">'Part III to VI'!$A$1:$O$711</definedName>
    <definedName name="_xlnm.Print_Area" localSheetId="5">'Part VII'!$A$1:$D$56</definedName>
    <definedName name="_xlnm.Print_Area" localSheetId="6">'Part VIII '!$A$1:$L$11</definedName>
    <definedName name="_xlnm.Print_Area" localSheetId="0">'Profile Form I'!$A$1:$C$28</definedName>
    <definedName name="_xlnm.Print_Area" localSheetId="1">'Profile Form II'!$A$1:$C$49</definedName>
    <definedName name="_xlnm.Print_Titles" localSheetId="2">'Part I &amp; II'!$2:$4</definedName>
    <definedName name="_xlnm.Print_Titles" localSheetId="3">'Part I &amp; II .'!$2:$4</definedName>
    <definedName name="_xlnm.Print_Titles" localSheetId="4">'Part III to VI'!$1:$2</definedName>
    <definedName name="_xlnm.Print_Titles" localSheetId="5">'Part VII'!$1:$2</definedName>
  </definedNames>
  <calcPr calcId="191029"/>
</workbook>
</file>

<file path=xl/calcChain.xml><?xml version="1.0" encoding="utf-8"?>
<calcChain xmlns="http://schemas.openxmlformats.org/spreadsheetml/2006/main">
  <c r="C469" i="2" l="1"/>
  <c r="C468" i="2"/>
  <c r="C466" i="2"/>
  <c r="C465" i="2"/>
  <c r="C463" i="2"/>
  <c r="C462" i="2"/>
  <c r="C460" i="2"/>
  <c r="C459" i="2"/>
  <c r="C457" i="2"/>
  <c r="C456" i="2"/>
  <c r="C454" i="2"/>
  <c r="C453" i="2"/>
  <c r="C451" i="2"/>
  <c r="C450" i="2"/>
  <c r="C448" i="2"/>
  <c r="C447" i="2"/>
  <c r="C445" i="2"/>
  <c r="C444" i="2"/>
  <c r="D366" i="2"/>
  <c r="D361" i="2"/>
  <c r="D350" i="2"/>
  <c r="D313" i="2"/>
  <c r="D309" i="2"/>
  <c r="D326" i="2"/>
  <c r="D322" i="2"/>
  <c r="D318" i="2"/>
  <c r="D314" i="2" l="1"/>
  <c r="O165" i="2"/>
  <c r="A27" i="13"/>
  <c r="A28" i="13" s="1"/>
  <c r="E15" i="14"/>
  <c r="D202" i="15"/>
  <c r="D30" i="15" l="1"/>
  <c r="D32" i="15" s="1"/>
  <c r="D376" i="15"/>
  <c r="D370" i="15"/>
  <c r="D372" i="15" s="1"/>
  <c r="D360" i="15"/>
  <c r="D344" i="15"/>
  <c r="D328" i="15"/>
  <c r="D330" i="15" s="1"/>
  <c r="D345" i="15" s="1"/>
  <c r="D348" i="15" s="1"/>
  <c r="D316" i="15"/>
  <c r="D312" i="15"/>
  <c r="D306" i="15"/>
  <c r="D299" i="15"/>
  <c r="D293" i="15"/>
  <c r="D277" i="15"/>
  <c r="D256" i="15"/>
  <c r="D251" i="15"/>
  <c r="D247" i="15"/>
  <c r="D230" i="15"/>
  <c r="D192" i="15"/>
  <c r="D188" i="15"/>
  <c r="D168" i="15"/>
  <c r="D169" i="15" s="1"/>
  <c r="D151" i="15"/>
  <c r="D137" i="15"/>
  <c r="D126" i="15"/>
  <c r="D123" i="15"/>
  <c r="D118" i="15"/>
  <c r="D110" i="15"/>
  <c r="D98" i="15"/>
  <c r="D88" i="15"/>
  <c r="D73" i="15"/>
  <c r="D60" i="15"/>
  <c r="D52" i="15"/>
  <c r="D39" i="15"/>
  <c r="D36" i="15"/>
  <c r="D23" i="15"/>
  <c r="D11" i="15"/>
  <c r="D17" i="15" s="1"/>
  <c r="D361" i="15" l="1"/>
  <c r="D363" i="15" s="1"/>
  <c r="D365" i="15" s="1"/>
  <c r="D373" i="15" s="1"/>
  <c r="D377" i="15" s="1"/>
  <c r="D383" i="15" s="1"/>
  <c r="D193" i="15"/>
  <c r="D195" i="15" s="1"/>
  <c r="D196" i="15" s="1"/>
  <c r="D295" i="15"/>
  <c r="D61" i="15"/>
  <c r="D75" i="15" s="1"/>
  <c r="D89" i="15" s="1"/>
  <c r="D155" i="15" s="1"/>
  <c r="D119" i="15"/>
  <c r="D139" i="15" s="1"/>
  <c r="D152" i="15" s="1"/>
  <c r="D259" i="15"/>
  <c r="D307" i="15"/>
  <c r="D318" i="15" s="1"/>
  <c r="D19" i="15"/>
  <c r="D40" i="15" s="1"/>
  <c r="D37" i="15"/>
  <c r="D38" i="15" s="1"/>
  <c r="D210" i="15"/>
  <c r="D320" i="15" l="1"/>
  <c r="A30" i="5" l="1"/>
  <c r="A31" i="5" s="1"/>
  <c r="A33" i="5" s="1"/>
  <c r="A34" i="5" s="1"/>
  <c r="A37" i="5" s="1"/>
  <c r="A38" i="5" s="1"/>
  <c r="A39" i="5" s="1"/>
  <c r="A40" i="5" s="1"/>
  <c r="A42" i="5" s="1"/>
  <c r="A43" i="5" s="1"/>
  <c r="A22" i="5"/>
  <c r="A23" i="5" s="1"/>
  <c r="A10" i="5"/>
  <c r="A11" i="5" s="1"/>
  <c r="A12" i="5" s="1"/>
  <c r="A13" i="5" s="1"/>
  <c r="A14" i="5" s="1"/>
  <c r="A15" i="5" s="1"/>
  <c r="A16" i="5" s="1"/>
  <c r="E21" i="14"/>
  <c r="E22" i="14"/>
  <c r="E23" i="14"/>
  <c r="E24" i="14"/>
  <c r="E25" i="14"/>
  <c r="E26" i="14"/>
  <c r="E27" i="14"/>
  <c r="E28" i="14"/>
  <c r="E29" i="14"/>
  <c r="E30" i="14"/>
  <c r="E31" i="14"/>
  <c r="E20" i="14"/>
  <c r="E6" i="14"/>
  <c r="E7" i="14"/>
  <c r="E8" i="14"/>
  <c r="E9" i="14"/>
  <c r="E10" i="14"/>
  <c r="E11" i="14"/>
  <c r="E12" i="14"/>
  <c r="E13" i="14"/>
  <c r="E14" i="14"/>
  <c r="E16" i="14"/>
  <c r="E5" i="14"/>
  <c r="A21" i="14"/>
  <c r="A22" i="14" s="1"/>
  <c r="A23" i="14" s="1"/>
  <c r="A24" i="14" s="1"/>
  <c r="A25" i="14" s="1"/>
  <c r="A26" i="14" s="1"/>
  <c r="A27" i="14" s="1"/>
  <c r="A28" i="14" s="1"/>
  <c r="A29" i="14" s="1"/>
  <c r="A30" i="14" s="1"/>
  <c r="A31" i="14" s="1"/>
  <c r="A21" i="13" l="1"/>
  <c r="A22" i="13" s="1"/>
  <c r="A23" i="13" s="1"/>
  <c r="A25" i="13" s="1"/>
  <c r="A11" i="13"/>
  <c r="A12" i="13" s="1"/>
  <c r="A16" i="13" l="1"/>
  <c r="A17" i="13" s="1"/>
  <c r="D675" i="2"/>
  <c r="D39" i="1"/>
  <c r="D36" i="1" l="1"/>
  <c r="D30" i="1"/>
  <c r="D32" i="1" s="1"/>
  <c r="D23" i="1"/>
  <c r="D11" i="1"/>
  <c r="D17" i="1" s="1"/>
  <c r="D37" i="1" l="1"/>
  <c r="D38" i="1" s="1"/>
  <c r="D19" i="1"/>
  <c r="D40" i="1" s="1"/>
  <c r="M164" i="2"/>
  <c r="O164" i="2" s="1"/>
  <c r="M163" i="2"/>
  <c r="O163" i="2" s="1"/>
  <c r="M162" i="2"/>
  <c r="O162" i="2" s="1"/>
  <c r="M161" i="2"/>
  <c r="O161" i="2" s="1"/>
  <c r="M160" i="2"/>
  <c r="O160" i="2" s="1"/>
  <c r="M159" i="2"/>
  <c r="O159" i="2" s="1"/>
  <c r="M158" i="2"/>
  <c r="O158" i="2" s="1"/>
  <c r="M157" i="2"/>
  <c r="O157" i="2" s="1"/>
  <c r="M156" i="2"/>
  <c r="O156" i="2" s="1"/>
  <c r="M155" i="2"/>
  <c r="O155" i="2" s="1"/>
  <c r="M154" i="2"/>
  <c r="O154" i="2" s="1"/>
  <c r="M153" i="2"/>
  <c r="O153" i="2" s="1"/>
  <c r="M152" i="2"/>
  <c r="O152" i="2" s="1"/>
  <c r="M151" i="2"/>
  <c r="O151" i="2" s="1"/>
  <c r="M150" i="2"/>
  <c r="O150" i="2" s="1"/>
  <c r="M149" i="2"/>
  <c r="O149" i="2" s="1"/>
  <c r="M148" i="2"/>
  <c r="O148" i="2" s="1"/>
  <c r="M147" i="2"/>
  <c r="O147" i="2" s="1"/>
  <c r="M146" i="2"/>
  <c r="O146" i="2" s="1"/>
  <c r="M145" i="2"/>
  <c r="O145" i="2" s="1"/>
  <c r="M144" i="2"/>
  <c r="O144" i="2" s="1"/>
  <c r="M143" i="2"/>
  <c r="O143" i="2" s="1"/>
  <c r="M142" i="2"/>
  <c r="O142" i="2" s="1"/>
  <c r="M141" i="2"/>
  <c r="O141" i="2" s="1"/>
  <c r="M140" i="2"/>
  <c r="O140" i="2" s="1"/>
  <c r="M139" i="2"/>
  <c r="O139" i="2" s="1"/>
  <c r="M138" i="2"/>
  <c r="O138" i="2" s="1"/>
  <c r="M137" i="2"/>
  <c r="O137" i="2" s="1"/>
  <c r="M136" i="2"/>
  <c r="O136" i="2" s="1"/>
  <c r="M135" i="2"/>
  <c r="O135" i="2" s="1"/>
  <c r="M134" i="2"/>
  <c r="O134" i="2" s="1"/>
  <c r="M133" i="2"/>
  <c r="O133" i="2" s="1"/>
  <c r="M132" i="2"/>
  <c r="O132" i="2" s="1"/>
  <c r="M131" i="2"/>
  <c r="O131" i="2" s="1"/>
  <c r="M130" i="2"/>
  <c r="O130" i="2" s="1"/>
  <c r="M129" i="2"/>
  <c r="O129" i="2" s="1"/>
  <c r="M128" i="2"/>
  <c r="O128" i="2" s="1"/>
  <c r="M127" i="2"/>
  <c r="O127" i="2" s="1"/>
  <c r="D363" i="1" l="1"/>
  <c r="D55" i="2" l="1"/>
  <c r="D42" i="2"/>
  <c r="D38" i="2"/>
  <c r="D34" i="2"/>
  <c r="D30" i="2"/>
  <c r="D23" i="2"/>
  <c r="D17" i="2"/>
  <c r="D11" i="2"/>
  <c r="D61" i="2"/>
  <c r="D75" i="2"/>
  <c r="D85" i="2"/>
  <c r="D93" i="2"/>
  <c r="D95" i="2"/>
  <c r="D99" i="2"/>
  <c r="D49" i="2" l="1"/>
  <c r="D24" i="2"/>
  <c r="D151" i="1"/>
  <c r="D88" i="1"/>
  <c r="D192" i="1" l="1"/>
  <c r="D188" i="1"/>
  <c r="D704" i="2"/>
  <c r="D655" i="2"/>
  <c r="D640" i="2"/>
  <c r="D633" i="2"/>
  <c r="D602" i="2"/>
  <c r="D598" i="2"/>
  <c r="D591" i="2"/>
  <c r="D587" i="2"/>
  <c r="D580" i="2"/>
  <c r="D574" i="2"/>
  <c r="D567" i="2"/>
  <c r="D561" i="2"/>
  <c r="D554" i="2"/>
  <c r="D545" i="2"/>
  <c r="D541" i="2"/>
  <c r="D534" i="2"/>
  <c r="D530" i="2"/>
  <c r="D523" i="2"/>
  <c r="D519" i="2"/>
  <c r="D512" i="2"/>
  <c r="D508" i="2"/>
  <c r="D489" i="2"/>
  <c r="D484" i="2"/>
  <c r="D478" i="2"/>
  <c r="D471" i="2"/>
  <c r="D438" i="2"/>
  <c r="D403" i="2"/>
  <c r="D398" i="2"/>
  <c r="D394" i="2"/>
  <c r="D388" i="2"/>
  <c r="D382" i="2"/>
  <c r="D377" i="2"/>
  <c r="D372" i="2"/>
  <c r="D355" i="2"/>
  <c r="D344" i="2"/>
  <c r="D338" i="2"/>
  <c r="D332" i="2"/>
  <c r="D302" i="2"/>
  <c r="D298" i="2"/>
  <c r="D291" i="2"/>
  <c r="D283" i="2"/>
  <c r="D270" i="2"/>
  <c r="D262" i="2"/>
  <c r="D249" i="2"/>
  <c r="D241" i="2"/>
  <c r="D224" i="2"/>
  <c r="D218" i="2"/>
  <c r="D212" i="2"/>
  <c r="D206" i="2"/>
  <c r="D200" i="2"/>
  <c r="D193" i="2"/>
  <c r="D186" i="2"/>
  <c r="D179" i="2"/>
  <c r="D171" i="2"/>
  <c r="D165" i="2"/>
  <c r="D253" i="1"/>
  <c r="D247" i="1"/>
  <c r="D230" i="1"/>
  <c r="D52" i="1"/>
  <c r="D73" i="1"/>
  <c r="D126" i="1"/>
  <c r="D202" i="1"/>
  <c r="D472" i="2" l="1"/>
  <c r="D603" i="2"/>
  <c r="D256" i="1"/>
  <c r="D193" i="1"/>
  <c r="D250" i="2"/>
  <c r="D292" i="2"/>
  <c r="D513" i="2"/>
  <c r="D535" i="2"/>
  <c r="D581" i="2"/>
  <c r="D271" i="2"/>
  <c r="D303" i="2"/>
  <c r="D524" i="2"/>
  <c r="D546" i="2"/>
  <c r="D592" i="2"/>
  <c r="D225" i="2"/>
  <c r="D547" i="2" l="1"/>
  <c r="D60" i="1" l="1"/>
  <c r="D61" i="1" s="1"/>
  <c r="D75" i="1" l="1"/>
  <c r="D369" i="1" l="1"/>
  <c r="D365" i="1"/>
  <c r="D353" i="1"/>
  <c r="D337" i="1"/>
  <c r="D321" i="1"/>
  <c r="D323" i="1" s="1"/>
  <c r="D309" i="1"/>
  <c r="D305" i="1"/>
  <c r="D299" i="1"/>
  <c r="D290" i="1"/>
  <c r="D274" i="1"/>
  <c r="D195" i="1"/>
  <c r="D196" i="1" s="1"/>
  <c r="D210" i="1" s="1"/>
  <c r="D168" i="1"/>
  <c r="D169" i="1" s="1"/>
  <c r="D137" i="1"/>
  <c r="D118" i="1"/>
  <c r="D110" i="1"/>
  <c r="D89" i="1" l="1"/>
  <c r="D338" i="1"/>
  <c r="D341" i="1" s="1"/>
  <c r="D354" i="1" s="1"/>
  <c r="D119" i="1"/>
  <c r="D300" i="1"/>
  <c r="D311" i="1" s="1"/>
  <c r="D313" i="1" s="1"/>
  <c r="D123" i="1"/>
  <c r="D98" i="1"/>
  <c r="D356" i="1" l="1"/>
  <c r="D358" i="1" s="1"/>
  <c r="D366" i="1" s="1"/>
  <c r="D370" i="1" s="1"/>
  <c r="D376" i="1" s="1"/>
  <c r="D139" i="1"/>
  <c r="D152" i="1" s="1"/>
  <c r="D15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D125" authorId="0" shapeId="0" xr:uid="{00000000-0006-0000-0300-000001000000}">
      <text>
        <r>
          <rPr>
            <b/>
            <sz val="9"/>
            <color indexed="81"/>
            <rFont val="Tahoma"/>
            <family val="2"/>
          </rPr>
          <t>Author:</t>
        </r>
        <r>
          <rPr>
            <sz val="9"/>
            <color indexed="81"/>
            <rFont val="Tahoma"/>
            <family val="2"/>
          </rPr>
          <t xml:space="preserve">
Do not use decimals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H68" authorId="0" shapeId="0" xr:uid="{ED9FEB9D-A387-4056-88A0-45CF9D0221DA}">
      <text>
        <r>
          <rPr>
            <b/>
            <sz val="9"/>
            <color indexed="81"/>
            <rFont val="Tahoma"/>
            <family val="2"/>
          </rPr>
          <t>Author:</t>
        </r>
        <r>
          <rPr>
            <sz val="9"/>
            <color indexed="81"/>
            <rFont val="Tahoma"/>
            <family val="2"/>
          </rPr>
          <t xml:space="preserve">
Difference between Anticipated DOC and original DOC
</t>
        </r>
      </text>
    </comment>
  </commentList>
</comments>
</file>

<file path=xl/sharedStrings.xml><?xml version="1.0" encoding="utf-8"?>
<sst xmlns="http://schemas.openxmlformats.org/spreadsheetml/2006/main" count="2144" uniqueCount="1460">
  <si>
    <t>NON CURRENT ASSETS</t>
  </si>
  <si>
    <t xml:space="preserve">(a) </t>
  </si>
  <si>
    <t>Property Plant &amp; Equipment</t>
  </si>
  <si>
    <t>Land</t>
  </si>
  <si>
    <t>-Freehold</t>
  </si>
  <si>
    <t>-Leasehold</t>
  </si>
  <si>
    <t>Total Land (1207+1208)</t>
  </si>
  <si>
    <t>Building</t>
  </si>
  <si>
    <t>Plant &amp; Equipment</t>
  </si>
  <si>
    <t>Computers</t>
  </si>
  <si>
    <t>Other Fixed Assets</t>
  </si>
  <si>
    <t>(b)</t>
  </si>
  <si>
    <t>Capital Work-in-progress</t>
  </si>
  <si>
    <t>(c)</t>
  </si>
  <si>
    <t>Investment Property (Gross)</t>
  </si>
  <si>
    <t>Less: Depreciation and other adjustments</t>
  </si>
  <si>
    <t>(d)</t>
  </si>
  <si>
    <t>Goodwill</t>
  </si>
  <si>
    <t>(e)</t>
  </si>
  <si>
    <t>Other Intangible Assets</t>
  </si>
  <si>
    <t>Less: Accumulated Amortisation</t>
  </si>
  <si>
    <t>(f)</t>
  </si>
  <si>
    <t>Intangible Assets under Development</t>
  </si>
  <si>
    <t>(g)</t>
  </si>
  <si>
    <t>Biological Assets other than bearer plants (Gross)</t>
  </si>
  <si>
    <t>Less: Accumulated Depreciation</t>
  </si>
  <si>
    <t>(h)</t>
  </si>
  <si>
    <t>Financial Assets</t>
  </si>
  <si>
    <t>(i)</t>
  </si>
  <si>
    <t xml:space="preserve">Investments: </t>
  </si>
  <si>
    <t>Investments in Equity Instruments</t>
  </si>
  <si>
    <t>Subsidiary</t>
  </si>
  <si>
    <t>Joint Ventures</t>
  </si>
  <si>
    <t>Associates</t>
  </si>
  <si>
    <t>Other CPSEs</t>
  </si>
  <si>
    <t>Other Companies with in India</t>
  </si>
  <si>
    <t>Other Companies outside India</t>
  </si>
  <si>
    <t>Others</t>
  </si>
  <si>
    <t>Less: provisions</t>
  </si>
  <si>
    <t>Other Investments</t>
  </si>
  <si>
    <t xml:space="preserve">Preference Shares </t>
  </si>
  <si>
    <t>Debentures/Bonds</t>
  </si>
  <si>
    <t>Government Securities</t>
  </si>
  <si>
    <t>Mutual Funds</t>
  </si>
  <si>
    <t>Less : Provisions</t>
  </si>
  <si>
    <t>Total other Investments (1321 to 1325-1326)</t>
  </si>
  <si>
    <t>h (ii)</t>
  </si>
  <si>
    <t>Trade Receivables</t>
  </si>
  <si>
    <t>h (iii)</t>
  </si>
  <si>
    <t>Loans</t>
  </si>
  <si>
    <t>Security Deposits</t>
  </si>
  <si>
    <t>Loans to Related Parties</t>
  </si>
  <si>
    <t>(i) Holding company (incl ultimate holding Cos.)</t>
  </si>
  <si>
    <t xml:space="preserve">(ii) Subsidiary </t>
  </si>
  <si>
    <t>(iii) Joint Ventures</t>
  </si>
  <si>
    <t>(iv) Associates</t>
  </si>
  <si>
    <t>Other Loans</t>
  </si>
  <si>
    <t>Less: Allowance for bad and doubtful loans</t>
  </si>
  <si>
    <t>h (iv)</t>
  </si>
  <si>
    <t>Other Financial Assets</t>
  </si>
  <si>
    <t>Deferred tax assets (net)</t>
  </si>
  <si>
    <t>(j)</t>
  </si>
  <si>
    <t>Other non-current assets</t>
  </si>
  <si>
    <t>Capital Advances</t>
  </si>
  <si>
    <t>Advances to related parties</t>
  </si>
  <si>
    <t>(v) Others</t>
  </si>
  <si>
    <t>Other Advances</t>
  </si>
  <si>
    <t xml:space="preserve">Others </t>
  </si>
  <si>
    <t>CURRENT ASSETS</t>
  </si>
  <si>
    <t>(a)</t>
  </si>
  <si>
    <t>Inventories (including in transit)</t>
  </si>
  <si>
    <t>Raw Materials</t>
  </si>
  <si>
    <t>Work in Progress</t>
  </si>
  <si>
    <t xml:space="preserve">Finished Goods </t>
  </si>
  <si>
    <t>Stock in Trade</t>
  </si>
  <si>
    <t>Stores and Spares</t>
  </si>
  <si>
    <t>b (i)</t>
  </si>
  <si>
    <t>Investments</t>
  </si>
  <si>
    <t>Investment in Equity Instruments</t>
  </si>
  <si>
    <t>Subsidiary Companies</t>
  </si>
  <si>
    <t>Other Companies within India</t>
  </si>
  <si>
    <t>Less: Provisions</t>
  </si>
  <si>
    <t>Total Investment in Equity Instruments (1508+1509+1511 to 1515-1516)</t>
  </si>
  <si>
    <t>Total other Investments (1521 to 1525-1526)</t>
  </si>
  <si>
    <t>Total current Investments (1520+1530)</t>
  </si>
  <si>
    <t>b (ii)</t>
  </si>
  <si>
    <t xml:space="preserve">Trade Receivable outstanding for a period exceeding 6 months from the due date of payment </t>
  </si>
  <si>
    <t>Total Trade Receivables (1541+1542)</t>
  </si>
  <si>
    <t>b (iii)</t>
  </si>
  <si>
    <t>Cash and cash equivalents</t>
  </si>
  <si>
    <t>b (iv)</t>
  </si>
  <si>
    <t>Bank balances other than b(iii) above</t>
  </si>
  <si>
    <t>b (v)</t>
  </si>
  <si>
    <t>b (vi)</t>
  </si>
  <si>
    <t>Other financial assets</t>
  </si>
  <si>
    <t>Current Tax Assets (net)</t>
  </si>
  <si>
    <t>Other current assets</t>
  </si>
  <si>
    <t>II</t>
  </si>
  <si>
    <t>EQUITY AND LIABILITIES</t>
  </si>
  <si>
    <t>EQUITY</t>
  </si>
  <si>
    <t>Equity Share Capital</t>
  </si>
  <si>
    <t>Authorised Capital</t>
  </si>
  <si>
    <t>Central Government</t>
  </si>
  <si>
    <t>State Government</t>
  </si>
  <si>
    <t>Holding Company (Including Ultimate Holding Co.)</t>
  </si>
  <si>
    <t>Foreign Parties (Inclu. GDRs/FFI)</t>
  </si>
  <si>
    <t>FIIs/Mutual Funds/Banks</t>
  </si>
  <si>
    <t>Employees</t>
  </si>
  <si>
    <t>Others (Domestic)</t>
  </si>
  <si>
    <t>Total Equity Shares (1001to1007)</t>
  </si>
  <si>
    <t>Total Paid up Capital (1008)</t>
  </si>
  <si>
    <t>Other Equity</t>
  </si>
  <si>
    <t>Capital Reserve</t>
  </si>
  <si>
    <t xml:space="preserve">Capital Redemption Reserve </t>
  </si>
  <si>
    <t>Securities Premium Reserve</t>
  </si>
  <si>
    <t>Debentures Redemption Reserve</t>
  </si>
  <si>
    <t>Revaluation Reserve</t>
  </si>
  <si>
    <t>Share Options Outstanding Account</t>
  </si>
  <si>
    <t>General reserve</t>
  </si>
  <si>
    <t>Other Reserves</t>
  </si>
  <si>
    <t>Reserves created from write-back of  depreciation &amp; amalgamation</t>
  </si>
  <si>
    <t>Other Funds</t>
  </si>
  <si>
    <t>Surplus (CREDIT/DEBIT)</t>
  </si>
  <si>
    <t>Dividend declared on Preference Shares (C1)</t>
  </si>
  <si>
    <t>Total Dividend Declared (C3) = (C1+C2)</t>
  </si>
  <si>
    <t>Dividend Tax :</t>
  </si>
  <si>
    <t>Total Dividend Tax (C6)=(C4+C5)</t>
  </si>
  <si>
    <t>Transferred to Reserves (C8)</t>
  </si>
  <si>
    <t>Share Application Money Pending Allotments</t>
  </si>
  <si>
    <t>Holding Company</t>
  </si>
  <si>
    <t>Total Share Appli. Money Pending Allotment (1011 to 1014)</t>
  </si>
  <si>
    <t>Money received against Share warrants</t>
  </si>
  <si>
    <t>Equity component of Compound Financial Instrument</t>
  </si>
  <si>
    <t>Debt instruments through other Comprehensive income</t>
  </si>
  <si>
    <t>Equity Instruments through other comprehensive income</t>
  </si>
  <si>
    <t>Effective portion of Cash Flow hedges</t>
  </si>
  <si>
    <t>Exchange differences on translating the financial statements of a foreign operation</t>
  </si>
  <si>
    <t xml:space="preserve">Other items of Other Comprehensive Income </t>
  </si>
  <si>
    <t>NON-CURRENT LIABILITIES</t>
  </si>
  <si>
    <t>FINANCIAL LIABILITIES</t>
  </si>
  <si>
    <t>a (i)</t>
  </si>
  <si>
    <t>BORROWINGS</t>
  </si>
  <si>
    <t>Borrowings (Secured) from</t>
  </si>
  <si>
    <t>Bonds/Debentures</t>
  </si>
  <si>
    <t>Term Loans</t>
  </si>
  <si>
    <t>* From Banks</t>
  </si>
  <si>
    <t>* From other parties</t>
  </si>
  <si>
    <t xml:space="preserve">   Deposits</t>
  </si>
  <si>
    <t>Loan and advances from related parties</t>
  </si>
  <si>
    <t>(i) Holding Co. (incl. ultimate Holding Co.)</t>
  </si>
  <si>
    <t>(iii) Joint Venture</t>
  </si>
  <si>
    <t>Foreign parties (including Term Loans, Bonds/Debentures, Deposits etc.)</t>
  </si>
  <si>
    <t>Total long term borrowings (Secured) (1101 to 1109+1009+1111+1044+1114)</t>
  </si>
  <si>
    <t xml:space="preserve">Long term borrowings (Unsecured) from </t>
  </si>
  <si>
    <t>Deposits</t>
  </si>
  <si>
    <t>Loans and advances from related parties</t>
  </si>
  <si>
    <t xml:space="preserve">Foreign parties (including Term Loans, Bonds, Debentures, Deposits etc.) </t>
  </si>
  <si>
    <t>a (ii)</t>
  </si>
  <si>
    <t>Trade Payables</t>
  </si>
  <si>
    <t>a (iii)</t>
  </si>
  <si>
    <t>Other financial Liabilities</t>
  </si>
  <si>
    <t>Long-term Provisions</t>
  </si>
  <si>
    <t>Provisions for employee benefits</t>
  </si>
  <si>
    <t>Other provisions</t>
  </si>
  <si>
    <t>Total</t>
  </si>
  <si>
    <t>Deferred tax liabilities (net)</t>
  </si>
  <si>
    <t>Other non-current liabilities</t>
  </si>
  <si>
    <t>CURRENT LIABILITIES</t>
  </si>
  <si>
    <t>Short term Borrowings (Secured) from</t>
  </si>
  <si>
    <t>Loans payable on demand</t>
  </si>
  <si>
    <t>* From Banks (including overdraft)</t>
  </si>
  <si>
    <t>Loans and Advances from related parties</t>
  </si>
  <si>
    <t>(iii)  Joint Ventures</t>
  </si>
  <si>
    <t>(iv) Others</t>
  </si>
  <si>
    <t>Foreign Parties including Loans repayable on demand, Deposits etc.</t>
  </si>
  <si>
    <t>Total short term borrowings (Secured) (1042 + 1043 + 1091 to 1098 + 1116 +1121)</t>
  </si>
  <si>
    <t>Short Term Borrowings(Unsecured) from:</t>
  </si>
  <si>
    <t>Loans Payable on Demand</t>
  </si>
  <si>
    <t>(ii) Subsidiary</t>
  </si>
  <si>
    <t xml:space="preserve">(iv) Others </t>
  </si>
  <si>
    <t>Others (will include Deferred payment Liabilities., short term maturities of finance lease obligations and other loans &amp; advances etc.)</t>
  </si>
  <si>
    <t>Other financial liabilities</t>
  </si>
  <si>
    <t>Current Maturities of long term Debt.</t>
  </si>
  <si>
    <t>Interest accrued but not due on borrowings</t>
  </si>
  <si>
    <t xml:space="preserve">Interest accrued and due on borrowings </t>
  </si>
  <si>
    <t>Unpaid Dividend</t>
  </si>
  <si>
    <t xml:space="preserve">Share application money due for refund inclu. Interest accrued thereon </t>
  </si>
  <si>
    <t>Other current liabilities</t>
  </si>
  <si>
    <t>Statutory dues</t>
  </si>
  <si>
    <t>Income/revenue received in advance</t>
  </si>
  <si>
    <t>Short-term provisions</t>
  </si>
  <si>
    <t>Current Tax Liabilities (Net)</t>
  </si>
  <si>
    <t>1.1 Revenue from Operations</t>
  </si>
  <si>
    <t>a) Sale of Products/Interest Income in case of Financial Enterprises</t>
  </si>
  <si>
    <t>b) Sale of services</t>
  </si>
  <si>
    <t xml:space="preserve">c) Other Operating Revenue/Revenue from other Financial Services in case of Financial Enterprises </t>
  </si>
  <si>
    <t xml:space="preserve">1.2 Other Income (details at codes from 2060 to 2150) </t>
  </si>
  <si>
    <t>Expenditure on</t>
  </si>
  <si>
    <t>2.1 Cost of Materials Consumed</t>
  </si>
  <si>
    <t>2.2 Purchase of Stock in Trade</t>
  </si>
  <si>
    <t>2.3 Changes in inventory of finished goods, work-in-progress &amp; stock in trade</t>
  </si>
  <si>
    <t>2.4 Excise Duty</t>
  </si>
  <si>
    <t>Depreciation, Depletion &amp; Amortisation</t>
  </si>
  <si>
    <t>Impairment</t>
  </si>
  <si>
    <t>Finance Cost Charged to P&amp;L Account</t>
  </si>
  <si>
    <t>7.1 On Central Govt. Loans</t>
  </si>
  <si>
    <t>7.6 Subsidiary</t>
  </si>
  <si>
    <t>7.7 Joint Ventures</t>
  </si>
  <si>
    <t>7.8 Associates</t>
  </si>
  <si>
    <t>7.9 Others</t>
  </si>
  <si>
    <t>7.10 Less: Finance Cost capitalised</t>
  </si>
  <si>
    <t>Total (1441 to 1447+1449+1451-1448)</t>
  </si>
  <si>
    <t>Exceptional Items</t>
  </si>
  <si>
    <t>Tax Expenses:</t>
  </si>
  <si>
    <t>Less: MAT Credit Entitlement</t>
  </si>
  <si>
    <t>Total Tax (1466+1463)</t>
  </si>
  <si>
    <t>Net Profit / Loss after Tax (PAT) (1468-1465)</t>
  </si>
  <si>
    <t>Profit / (Loss) from Discontinuing Operations</t>
  </si>
  <si>
    <t>Tax Expense of Discontinuing Operations</t>
  </si>
  <si>
    <t>Profit/ (Loss) from Discontinuing Operations after Tax (1491-1492)</t>
  </si>
  <si>
    <t>Net Profit/ Loss from Continuing and Discontinuing Operations (1475+1495)</t>
  </si>
  <si>
    <t>Other Comprehensive Income</t>
  </si>
  <si>
    <t>Earnings per equity share</t>
  </si>
  <si>
    <t>Foreign Exchange Earned</t>
  </si>
  <si>
    <t>Total Foreign Exchange Earned (1501 to 1504)</t>
  </si>
  <si>
    <t>Foreign Exchange Incurred</t>
  </si>
  <si>
    <t>Total (1551 to 1553)</t>
  </si>
  <si>
    <t>Total (1561 to 1564)</t>
  </si>
  <si>
    <t>Total Foreign Exchange Incurred (1555+1570)</t>
  </si>
  <si>
    <t>Details of Other Income (Code 2150=Code 1402)</t>
  </si>
  <si>
    <t>i</t>
  </si>
  <si>
    <t>Income from Investment/Loans &amp; Associates</t>
  </si>
  <si>
    <t xml:space="preserve">1.1 From Subsidiaries </t>
  </si>
  <si>
    <t>1.1.1 Interest</t>
  </si>
  <si>
    <t>1.1.2 Dividend</t>
  </si>
  <si>
    <t>Total (2060+2070)</t>
  </si>
  <si>
    <t>1.2  From Joint Ventures</t>
  </si>
  <si>
    <t>1.2.1 Interest</t>
  </si>
  <si>
    <t>1.2.2 Dividend</t>
  </si>
  <si>
    <t>Total (2076+2077)</t>
  </si>
  <si>
    <t>1.3  From Associates</t>
  </si>
  <si>
    <t>1.3.1 Interest</t>
  </si>
  <si>
    <t xml:space="preserve">1.3.2 Dividend </t>
  </si>
  <si>
    <t>Total (2071+2072)</t>
  </si>
  <si>
    <t>Total (2090+2100)</t>
  </si>
  <si>
    <t>ii</t>
  </si>
  <si>
    <t>Provisions no longer required written back</t>
  </si>
  <si>
    <t>iii</t>
  </si>
  <si>
    <t>Profit on Sale of Assets/ Investments</t>
  </si>
  <si>
    <t>iv</t>
  </si>
  <si>
    <t>Income from Fixed Deposits</t>
  </si>
  <si>
    <t>v</t>
  </si>
  <si>
    <t>Income from Fixed Finance Lease</t>
  </si>
  <si>
    <t>vi</t>
  </si>
  <si>
    <t xml:space="preserve">Bad Debts Recovery </t>
  </si>
  <si>
    <t>vii</t>
  </si>
  <si>
    <t>Other Non-Operating Income</t>
  </si>
  <si>
    <t>* Other Income(Code 2150=Code1402)</t>
  </si>
  <si>
    <t>Details of finance cost charged to Profit &amp; Loss Accounts</t>
  </si>
  <si>
    <t>i.</t>
  </si>
  <si>
    <t xml:space="preserve"> Interest expense</t>
  </si>
  <si>
    <t>ii.</t>
  </si>
  <si>
    <t>Other borrowing Cost</t>
  </si>
  <si>
    <t>iii.</t>
  </si>
  <si>
    <t>Less: Finance Cost Capitalized ,</t>
  </si>
  <si>
    <t>iv.</t>
  </si>
  <si>
    <t>Total Finance Cost (2064+2065-2066)</t>
  </si>
  <si>
    <t>Sl.No.</t>
  </si>
  <si>
    <t>Items</t>
  </si>
  <si>
    <t>Item Code</t>
  </si>
  <si>
    <t>(a)    Software</t>
  </si>
  <si>
    <t>(b)   IPRs-Patents, Trade Marks, Technical Know-how, etc.</t>
  </si>
  <si>
    <t>(c)    Others</t>
  </si>
  <si>
    <t>a)      On Equity Shares (C4)</t>
  </si>
  <si>
    <t>b)      On Preference Shares (C5)</t>
  </si>
  <si>
    <t>Total Other Income (2080+2078+2075+2110+2120+2130+2140+2131to2133)</t>
  </si>
  <si>
    <t>Total Investments (1310+1327)</t>
  </si>
  <si>
    <t>Sl. No.</t>
  </si>
  <si>
    <t>LOANS REPAID / ADJUSTED</t>
  </si>
  <si>
    <t>Total (2001 to 2004)</t>
  </si>
  <si>
    <t xml:space="preserve">PAYMENT TO CENTRAL EXCHEQUER </t>
  </si>
  <si>
    <t>(ACTUAL ON CASH BASIS)</t>
  </si>
  <si>
    <t xml:space="preserve">PAYMENT TO STATE EXCHEQUER </t>
  </si>
  <si>
    <t xml:space="preserve">EXPENDITURE ON R&amp;D </t>
  </si>
  <si>
    <t>Rent /Royalty / Cess paid</t>
  </si>
  <si>
    <t>Subsidies / Grant received from Central &amp; State Government</t>
  </si>
  <si>
    <t>Total (2053+2054+2055+2056)</t>
  </si>
  <si>
    <t>Indirect Taxes paid to Local Authorities (Actual on Cash Basis)</t>
  </si>
  <si>
    <t>Value of Production</t>
  </si>
  <si>
    <t>Sale of Manufactured Goods (net of excise)</t>
  </si>
  <si>
    <t>Change in inventory of manufactured goods</t>
  </si>
  <si>
    <t>Value of production(2061(+) / (-) 2062)</t>
  </si>
  <si>
    <t>STATE / UT in which located</t>
  </si>
  <si>
    <t>State Code</t>
  </si>
  <si>
    <t xml:space="preserve">Gross Value of Fixed Assets (including Intangible Asset, Capital Work in Progress, Intangible Assets under  development)  (Rs. in Lakhs) </t>
  </si>
  <si>
    <t>Andhra Pradesh</t>
  </si>
  <si>
    <t>Arunachal Pradesh</t>
  </si>
  <si>
    <t>Assam</t>
  </si>
  <si>
    <t>Bihar</t>
  </si>
  <si>
    <t>Chhattisgarh</t>
  </si>
  <si>
    <t>Goa</t>
  </si>
  <si>
    <t>Gujarat</t>
  </si>
  <si>
    <t>Haryana</t>
  </si>
  <si>
    <t>Himachal Pradesh</t>
  </si>
  <si>
    <t>Jammu &amp; Kashmir</t>
  </si>
  <si>
    <t>Jharkhand</t>
  </si>
  <si>
    <t>Karnataka</t>
  </si>
  <si>
    <t>Kerala</t>
  </si>
  <si>
    <t>Madhya Pradesh</t>
  </si>
  <si>
    <t>Maharashtra</t>
  </si>
  <si>
    <t>Manipur</t>
  </si>
  <si>
    <t>Meghalaya</t>
  </si>
  <si>
    <t>Mizoram</t>
  </si>
  <si>
    <t>Nagaland</t>
  </si>
  <si>
    <t>Orissa</t>
  </si>
  <si>
    <t>Punjab</t>
  </si>
  <si>
    <t>Rajasthan</t>
  </si>
  <si>
    <t>Sikkim</t>
  </si>
  <si>
    <t>Tamil Nadu</t>
  </si>
  <si>
    <t>Telangana</t>
  </si>
  <si>
    <t>Tripura</t>
  </si>
  <si>
    <t>Uttar Pradesh</t>
  </si>
  <si>
    <t>Uttrakhand</t>
  </si>
  <si>
    <t>West Bengal</t>
  </si>
  <si>
    <t>Andaman &amp; Nicobar Islands</t>
  </si>
  <si>
    <t>Chandigarh</t>
  </si>
  <si>
    <t>Dadra &amp; Nagar Haveli</t>
  </si>
  <si>
    <t>Daman and Diu</t>
  </si>
  <si>
    <t>Delhi</t>
  </si>
  <si>
    <t>Lakshadweep</t>
  </si>
  <si>
    <t>Pondicherry</t>
  </si>
  <si>
    <t>Note:</t>
  </si>
  <si>
    <t>Item</t>
  </si>
  <si>
    <t>TOTAL SALARY WAGES ALLOWANCES PERKS, PP, SUPEANNUATION BENEITS &amp; ANY OTHER BENEFITS/EMPLOYEE EXPENSES</t>
  </si>
  <si>
    <t>1.1 Less transferred to other accounts, like capitalization of salary, wages, etc.</t>
  </si>
  <si>
    <t>1.2 Charged to P&amp;L account  (4000 – 4010)</t>
  </si>
  <si>
    <t>BREAK UP OF TOTAL SALARY WAGES &amp; BENEFITS*</t>
  </si>
  <si>
    <r>
      <t>2.1 Executives (IDA)</t>
    </r>
    <r>
      <rPr>
        <b/>
        <sz val="11"/>
        <color theme="1"/>
        <rFont val="Times New Roman"/>
        <family val="1"/>
      </rPr>
      <t xml:space="preserve"> (Board level &amp; below Board Level)</t>
    </r>
  </si>
  <si>
    <t>2.1.1 Basic DA</t>
  </si>
  <si>
    <t>2.1.2 HRA, Cost of leased accommodation</t>
  </si>
  <si>
    <t xml:space="preserve">2.1.4 Performance Related Pay </t>
  </si>
  <si>
    <t>2.1.5 Superannuation Benefits</t>
  </si>
  <si>
    <t>Total (4031 to 4035)</t>
  </si>
  <si>
    <r>
      <t xml:space="preserve">2.2 </t>
    </r>
    <r>
      <rPr>
        <b/>
        <u/>
        <sz val="11"/>
        <color theme="1"/>
        <rFont val="Times New Roman"/>
        <family val="1"/>
      </rPr>
      <t>Non-Unionized Supervisors (IDA)</t>
    </r>
  </si>
  <si>
    <t>2.2.1 Basic DA</t>
  </si>
  <si>
    <t>2.2.2HRA,Cost of leased accommodation</t>
  </si>
  <si>
    <t xml:space="preserve">2.2.4 Performance Related Pay </t>
  </si>
  <si>
    <t>2.2.5 Superannuation Benefits</t>
  </si>
  <si>
    <t>Total (4041 to 4045)</t>
  </si>
  <si>
    <r>
      <t xml:space="preserve">2.3 </t>
    </r>
    <r>
      <rPr>
        <b/>
        <u/>
        <sz val="11"/>
        <color theme="1"/>
        <rFont val="Times New Roman"/>
        <family val="1"/>
      </rPr>
      <t>Unionised Supervisors (IDA)</t>
    </r>
  </si>
  <si>
    <t>2.3.1 Basic DA</t>
  </si>
  <si>
    <t>2.3.2 HRA, Cost of leased accommodation</t>
  </si>
  <si>
    <t xml:space="preserve">2.3.4 Performance Related Pay </t>
  </si>
  <si>
    <t>2.3.5 Superannuation Benefits</t>
  </si>
  <si>
    <t>Total (4051 to 4055)</t>
  </si>
  <si>
    <r>
      <t xml:space="preserve">2.4 </t>
    </r>
    <r>
      <rPr>
        <b/>
        <u/>
        <sz val="11"/>
        <color theme="1"/>
        <rFont val="Times New Roman"/>
        <family val="1"/>
      </rPr>
      <t>Workmen (IDA)</t>
    </r>
  </si>
  <si>
    <t>2.4.1 Basic DA</t>
  </si>
  <si>
    <t>2.4.2 HRA, Cost of leased accommodation</t>
  </si>
  <si>
    <t>2.4.4 Performance Related Pay</t>
  </si>
  <si>
    <t>2.4.5 Superannuation Benefits</t>
  </si>
  <si>
    <t>Total  (4061  to 4065)</t>
  </si>
  <si>
    <t>2.5 Executives (CDA) (Board level &amp; below Board Level)</t>
  </si>
  <si>
    <t>2.5.1 Basic DA</t>
  </si>
  <si>
    <t>2.5.2 HRA, Cost of leased accommodation</t>
  </si>
  <si>
    <t xml:space="preserve">2.5.3 Other Perqs. &amp; Allowances </t>
  </si>
  <si>
    <t xml:space="preserve">2.5.4 Superannuation Benefits </t>
  </si>
  <si>
    <t>Total (4071 to 4074)</t>
  </si>
  <si>
    <t>2.6 Non-Unionized Supervisors (CDA)</t>
  </si>
  <si>
    <t>2.6.1 Basic DA</t>
  </si>
  <si>
    <t>2.6.2 HRA, Cost of leased accommodation</t>
  </si>
  <si>
    <t xml:space="preserve">2.6.3 Other Perqs. &amp; Allowances </t>
  </si>
  <si>
    <t xml:space="preserve">2.6.4 Superannuation Benefits </t>
  </si>
  <si>
    <t>Total (4081 to 4084)</t>
  </si>
  <si>
    <t>2.7 Unionised Supervisors (CDA)</t>
  </si>
  <si>
    <t>2.7.1 Basic DA</t>
  </si>
  <si>
    <t>2.7.2 HRA, Cost of leased accommodation</t>
  </si>
  <si>
    <t xml:space="preserve">2.7.4 Superannuation Benefits </t>
  </si>
  <si>
    <t xml:space="preserve">Total ( 4091TO 4094) </t>
  </si>
  <si>
    <t>2.8 Workmen (CDA)</t>
  </si>
  <si>
    <t>2.8.1 Basic DA</t>
  </si>
  <si>
    <t>2.8.2 HRA, Cost of leased accommodation</t>
  </si>
  <si>
    <t>2.8.4 Superannuation Benefits</t>
  </si>
  <si>
    <t>Total  (5001  TO 5004)</t>
  </si>
  <si>
    <t>I   EMPLOYMENT</t>
  </si>
  <si>
    <t xml:space="preserve">CATEGORY-WISE BREAK-UP OF REGULAR EMPLOYEES </t>
  </si>
  <si>
    <t xml:space="preserve">1.1.1            Managerial / Executives </t>
  </si>
  <si>
    <t>1.1.2                 Supervisory</t>
  </si>
  <si>
    <t>1.1.2.1         Unionized</t>
  </si>
  <si>
    <t>1.1.2.2        Non-unionized</t>
  </si>
  <si>
    <t xml:space="preserve"> Total   (3062+3063) </t>
  </si>
  <si>
    <t>1.1.3                    Workers</t>
  </si>
  <si>
    <t>1.1.3.1        Skilled</t>
  </si>
  <si>
    <t>1. 1.3.2      Un-skilled</t>
  </si>
  <si>
    <t xml:space="preserve">Total    (3066+3067) </t>
  </si>
  <si>
    <t xml:space="preserve">Total number    (3061+3065+3070) </t>
  </si>
  <si>
    <t>CATEGORY-WISE BREAK-UP OF REGULAR EMPLOYEES   (IDA)</t>
  </si>
  <si>
    <t xml:space="preserve">1.2.1            Managerial / Executives </t>
  </si>
  <si>
    <t>1.2.2                 Supervisory</t>
  </si>
  <si>
    <t>1.2.2.1        Unionized</t>
  </si>
  <si>
    <t>1.2.2.2        Non-unionized</t>
  </si>
  <si>
    <t xml:space="preserve">Total   (3082+3083) </t>
  </si>
  <si>
    <t>1.2.3                 Workers</t>
  </si>
  <si>
    <t>1.2.3.1        Skilled</t>
  </si>
  <si>
    <t xml:space="preserve">1.2.3.2       Un-skilled </t>
  </si>
  <si>
    <t xml:space="preserve">Total    (3086+3087) </t>
  </si>
  <si>
    <t xml:space="preserve">Total number    (3081+3085+3090) </t>
  </si>
  <si>
    <t xml:space="preserve">1.3.1            Managerial / Executives </t>
  </si>
  <si>
    <t>1.3.2                 Supervisory</t>
  </si>
  <si>
    <t>1.3.2.1       Unionized</t>
  </si>
  <si>
    <t>1.3.2.2        Non-unionized</t>
  </si>
  <si>
    <t xml:space="preserve">Total   (3111+3112) </t>
  </si>
  <si>
    <t xml:space="preserve">1.3.3                 Workers </t>
  </si>
  <si>
    <t>1.3.3.1        Skilled</t>
  </si>
  <si>
    <t>1.3.3.2         Un-skilled</t>
  </si>
  <si>
    <t>Total    (3116+3117)</t>
  </si>
  <si>
    <t xml:space="preserve">Total number    (3110+3115+3120) </t>
  </si>
  <si>
    <t>CATEGORY-WISE BREAK-UP OF REGULAR FEMALE EMPLOYEES</t>
  </si>
  <si>
    <t xml:space="preserve">1.4.1            Managerial / Executives </t>
  </si>
  <si>
    <t>1.4.2                 Supervisory</t>
  </si>
  <si>
    <t>1.4.2.1       Unionized</t>
  </si>
  <si>
    <t>1.4.2.2        Non-unionized</t>
  </si>
  <si>
    <t xml:space="preserve">Total   (3132+3133) </t>
  </si>
  <si>
    <t>1.4.3              Workers</t>
  </si>
  <si>
    <t>1.4.3.1         Skilled</t>
  </si>
  <si>
    <t>1.4.3.2         Un-skilled</t>
  </si>
  <si>
    <t xml:space="preserve">Total    (3136+3137) </t>
  </si>
  <si>
    <t xml:space="preserve"> Total number of female employees    (3131+3135+3140)</t>
  </si>
  <si>
    <t xml:space="preserve">1.7.1            Managerial/Executives </t>
  </si>
  <si>
    <t xml:space="preserve">1.7.2            Supervisors(Non-Unionized) </t>
  </si>
  <si>
    <t xml:space="preserve">1.7.3            Supervisors  (Unionized) </t>
  </si>
  <si>
    <t xml:space="preserve">1.7.4            Workers </t>
  </si>
  <si>
    <t xml:space="preserve">                   Total     (3261 to 3264)</t>
  </si>
  <si>
    <t xml:space="preserve">1.8.1            Managerial/Executives </t>
  </si>
  <si>
    <t xml:space="preserve">1.8.2            Supervisors(Non-Unionized) </t>
  </si>
  <si>
    <t xml:space="preserve">1.8.3            Supervisors  (Unionized) </t>
  </si>
  <si>
    <t xml:space="preserve">1.8.4            Workers </t>
  </si>
  <si>
    <t xml:space="preserve">                   Total       (3241 to 3244)</t>
  </si>
  <si>
    <t xml:space="preserve">NUMBER OF FEMALE EMPLOYEES RECRUITED </t>
  </si>
  <si>
    <t xml:space="preserve">1.9.1            Managerial/Executives </t>
  </si>
  <si>
    <t xml:space="preserve">1.9.2            Supervisors </t>
  </si>
  <si>
    <t xml:space="preserve">1.9.3             Workers </t>
  </si>
  <si>
    <t xml:space="preserve">                   Total      (3251 to 3253) </t>
  </si>
  <si>
    <t>1.10</t>
  </si>
  <si>
    <t>ATTRITION DURING THE YEAR</t>
  </si>
  <si>
    <t xml:space="preserve">1.10.1           Executives </t>
  </si>
  <si>
    <t xml:space="preserve">1.10.2           Supervisors(Non-Unionized) </t>
  </si>
  <si>
    <t xml:space="preserve">1.10.3           Supervisors  (Unionized) </t>
  </si>
  <si>
    <t xml:space="preserve">1.10.4           Workers </t>
  </si>
  <si>
    <t>NEW EMPLOYEES JOINED</t>
  </si>
  <si>
    <t>Total    (3536+3537+3538+3539)</t>
  </si>
  <si>
    <t xml:space="preserve">SURPLUS MANPOWER IDENTIFIED </t>
  </si>
  <si>
    <t xml:space="preserve">1.12.1            Managerial/Executives </t>
  </si>
  <si>
    <t xml:space="preserve">1.12.2            Supervisors </t>
  </si>
  <si>
    <t xml:space="preserve">                  Total           (3181 to 3183) </t>
  </si>
  <si>
    <t>Total    (3186 to 3188)</t>
  </si>
  <si>
    <t>Code No. 3100 + 3130 = 3080</t>
  </si>
  <si>
    <t xml:space="preserve">1.14.1            Managerial/Executives </t>
  </si>
  <si>
    <t xml:space="preserve">1.14.2            Supervisors </t>
  </si>
  <si>
    <t xml:space="preserve">               Total    (3196 to 3198) </t>
  </si>
  <si>
    <t>AMOUNT SPENT ON PAYMENT UNDER</t>
  </si>
  <si>
    <t xml:space="preserve"> VRS    (Rs. in Lakhs)</t>
  </si>
  <si>
    <t xml:space="preserve">                Total       (3211 to 3213)   ( Rs. Lakhs)</t>
  </si>
  <si>
    <t>VRS Funding During the Year  (Rs. in Lakhs)</t>
  </si>
  <si>
    <t xml:space="preserve">                      Total   (3216 + 3217)  ( Rs. in Lakhs)</t>
  </si>
  <si>
    <t xml:space="preserve">NUMBER OF POSTS ABOLISHED / SURRENDERED DUE TO VRS </t>
  </si>
  <si>
    <t xml:space="preserve">               Total       (3231 to 3233) </t>
  </si>
  <si>
    <t>DATE OF INTRODUCTION OF VRS IN COMPANY</t>
  </si>
  <si>
    <t>TOTAL (CUMULATIVE) NUMBER OF EMPLOYEES LEFT UNDER VRS SINCE INTRODUCTION OF VRS IN THE COMPANY:</t>
  </si>
  <si>
    <t>LEVEL-WISE BREK UP  OF EXECUTIVES (IDA)</t>
  </si>
  <si>
    <t>LEVEL-WISE BREK UP  OF EXECUTIVES (CDA)</t>
  </si>
  <si>
    <t>Total (IDA+CDA) (3550+3555)</t>
  </si>
  <si>
    <t>NO. OF EMPLOYEES ON LEASED ACCOMMODATION</t>
  </si>
  <si>
    <t xml:space="preserve">                   Total     (3561 to 3564)</t>
  </si>
  <si>
    <t xml:space="preserve">                       </t>
  </si>
  <si>
    <t xml:space="preserve"> Total (3341+3342+3343)</t>
  </si>
  <si>
    <t>Total (3346+3347+3348)</t>
  </si>
  <si>
    <t>SOCIAL OVERHEADS</t>
  </si>
  <si>
    <t>EMPLOYEES ELIGIBLE FOR ACCOMMODATION  (in Numbers)</t>
  </si>
  <si>
    <t>HOUSES CONSTRUCTED UPTO THE YEAR  (Number)</t>
  </si>
  <si>
    <t xml:space="preserve">HOUSES UNDER CONSTRUCTION (Number) </t>
  </si>
  <si>
    <t xml:space="preserve">CAPITAL COST OF TOWNSHIP   (Rs. in Lakhs)  </t>
  </si>
  <si>
    <t xml:space="preserve">TOWNSHIP MAINTENANCE &amp; ADMN. EXP   (Rs. in Lakhs) </t>
  </si>
  <si>
    <t xml:space="preserve">DEPRECIATION ON TOWNSHIP (for current year only)   (Rs. in Lakhs)  </t>
  </si>
  <si>
    <t>INTERST ON CAPITAL (Township) (Rs. in Lakhs)</t>
  </si>
  <si>
    <t>RENT AND OTHER RECEIPTS TOWARDS HOUSE LEASE  (Rs. in Lakhs)</t>
  </si>
  <si>
    <t>EDUCATIONAL, MEDICAL &amp; SOCIAL OVERHEADS   (Rs. in Lakhs)</t>
  </si>
  <si>
    <t>MEDICAL REIMBURSEMENT /MEDICAL FACILITIES (excluding Health Insurance) (Rs. in Lakhs)</t>
  </si>
  <si>
    <t>PREMIUM ON HEALTH INSURANCE (if any) (Rs.in Lakhs)</t>
  </si>
  <si>
    <t>III     STRENGTH OF SC / ST / OBC / MINIORTY / Disable/ Ex-Service Men/ Sports Quota Employees</t>
  </si>
  <si>
    <t xml:space="preserve"> Strength of SC Employees</t>
  </si>
  <si>
    <t>3.1.1            Managerial / Executives</t>
  </si>
  <si>
    <t>3.1.2                Supervisory</t>
  </si>
  <si>
    <t>3.1.2.1         Unionized</t>
  </si>
  <si>
    <t>3.1.2.2         Non-unionized</t>
  </si>
  <si>
    <t>Total (3402+3403)</t>
  </si>
  <si>
    <t>3.1.3            Workers</t>
  </si>
  <si>
    <t xml:space="preserve"> 3.1.3.1        Skilled</t>
  </si>
  <si>
    <t xml:space="preserve"> 3.1.3.2        Un-skilled</t>
  </si>
  <si>
    <t xml:space="preserve">Total    (3406+3407) </t>
  </si>
  <si>
    <t xml:space="preserve">                          Total   SCs   (3401+3405+3409) </t>
  </si>
  <si>
    <t>Strength of ST Employees</t>
  </si>
  <si>
    <t xml:space="preserve">3.2.1            Managerial / Executives </t>
  </si>
  <si>
    <t>3.2.2          Supervisory</t>
  </si>
  <si>
    <t>3.2.2.1       Unionized</t>
  </si>
  <si>
    <t>3.2.2.2       Non-unionized</t>
  </si>
  <si>
    <t xml:space="preserve"> Total   (3412+3413)</t>
  </si>
  <si>
    <t>3.2.3          Workers</t>
  </si>
  <si>
    <t>3.2.3.1       Skilled</t>
  </si>
  <si>
    <t xml:space="preserve"> 3.2.3.2      Un-skilled</t>
  </si>
  <si>
    <t xml:space="preserve">Total    (3416+3417) </t>
  </si>
  <si>
    <t xml:space="preserve">Total   STs   (3411+3415+3419) </t>
  </si>
  <si>
    <t xml:space="preserve"> Strength of OBC Employees</t>
  </si>
  <si>
    <t xml:space="preserve">3.3.1          Managerial / Executives </t>
  </si>
  <si>
    <t>3.3.2              Supervisory</t>
  </si>
  <si>
    <t xml:space="preserve"> 3.3.2.1      Unionized</t>
  </si>
  <si>
    <t>3.3.2.2       Non-unionized</t>
  </si>
  <si>
    <t xml:space="preserve">Total         (3422+3423) </t>
  </si>
  <si>
    <t>3.3.3              Workers</t>
  </si>
  <si>
    <t>3.3.3.1       Skilled</t>
  </si>
  <si>
    <t>3.3.3.2       Un-skilled</t>
  </si>
  <si>
    <t xml:space="preserve"> Total         (3426+3427) </t>
  </si>
  <si>
    <t>Total   OBCs   (3421+3425+3429)</t>
  </si>
  <si>
    <t xml:space="preserve"> Strength of Minority Employees</t>
  </si>
  <si>
    <t xml:space="preserve">3.4.1         Managerial / Executives </t>
  </si>
  <si>
    <t>3.4.2             Supervisory</t>
  </si>
  <si>
    <t>3.4.2.1      Unionized</t>
  </si>
  <si>
    <t>3.4.2.2      Non-unionized</t>
  </si>
  <si>
    <t xml:space="preserve">Total   (3432+3433) </t>
  </si>
  <si>
    <t>3.4.3             Workers</t>
  </si>
  <si>
    <t>3.4.3.1      Skilled</t>
  </si>
  <si>
    <t>3.4.3.2      Un-skilled</t>
  </si>
  <si>
    <t xml:space="preserve">Total        (3436+3437) </t>
  </si>
  <si>
    <t xml:space="preserve"> Total Minorities      (3431+3435+3439)             </t>
  </si>
  <si>
    <t>Grand Total        (3410+3420+3430+3440)</t>
  </si>
  <si>
    <t>Strength of Disabled (Divyangjan) Employees</t>
  </si>
  <si>
    <t>3.5.1        Managerial/Executive</t>
  </si>
  <si>
    <t>3.5.1.1     Visually Disabled (Divyangjan)</t>
  </si>
  <si>
    <t xml:space="preserve"> 3.5.1.2    Orthopedically  Disabled (Divyangjan)</t>
  </si>
  <si>
    <t>3.5.1.3     Hearing Disabled (Divyangjan)</t>
  </si>
  <si>
    <t>3.5.1.4     Other Disabled (Divyangjan)</t>
  </si>
  <si>
    <t>Total (3462 to 3464+3459)</t>
  </si>
  <si>
    <t>3.5.2           Supervisory</t>
  </si>
  <si>
    <t>3.5.2.1        Unionized</t>
  </si>
  <si>
    <t>3.5.2.1.1     Visually Disabled (Divyangjan)</t>
  </si>
  <si>
    <t>3.5.2.1.2     Orthopedically  Disabled (Divyangjan)</t>
  </si>
  <si>
    <t>3.5.2.1.3     Hearing Disabled (Divyangjan)</t>
  </si>
  <si>
    <t>3.5.2.1.4     Other Disabled (Divyangjan)</t>
  </si>
  <si>
    <t>Total (3466 to 3469)</t>
  </si>
  <si>
    <t>3.5.2.2        Non-unionized</t>
  </si>
  <si>
    <t>3.5.2.2.1     Visually Disabled (Divyangjan)</t>
  </si>
  <si>
    <t>3.5.2.2.2     Orthopedically  Disabled (Divyangjan)</t>
  </si>
  <si>
    <t>3.5.2.2.3     Hearing Disabled (Divyangjan)</t>
  </si>
  <si>
    <t>3.5.2.2.4     Other Disabled (Divyangjan)</t>
  </si>
  <si>
    <t>Total (3501 to 3504)</t>
  </si>
  <si>
    <t>3.5.3          Workers</t>
  </si>
  <si>
    <t xml:space="preserve">   </t>
  </si>
  <si>
    <t xml:space="preserve"> 3.5.3.1      Skilled</t>
  </si>
  <si>
    <t>3.5.3.1.1    Visually Disabled (Divyangjan)</t>
  </si>
  <si>
    <t>3.5.3.1.2    Orthopedically  Disabled (Divyangjan)</t>
  </si>
  <si>
    <t xml:space="preserve"> 3.5.3.1.3     Hearing Disabled (Divyangjan)</t>
  </si>
  <si>
    <t>3.5.3.1.4     Other Disabled (Divyangjan)</t>
  </si>
  <si>
    <t>Total (3506 to 3509)</t>
  </si>
  <si>
    <t>3.5.3.2 Unskilled</t>
  </si>
  <si>
    <t>3.5.3.2.1    Visually Disabled (Divyangjan)</t>
  </si>
  <si>
    <t xml:space="preserve"> 3.5.3.2.2    Orthopedically  Disabled (Divyangjan)</t>
  </si>
  <si>
    <t>3.5.3.2.3     Hearing Disabled (Divyangjan)</t>
  </si>
  <si>
    <t>3.5.3.2.4     Other Disabled (Divyangjan)</t>
  </si>
  <si>
    <t>Total (3511 to 3514)</t>
  </si>
  <si>
    <r>
      <t xml:space="preserve"> Total </t>
    </r>
    <r>
      <rPr>
        <sz val="11"/>
        <color theme="1"/>
        <rFont val="Times New Roman"/>
        <family val="1"/>
      </rPr>
      <t>Disabled (Divyangjan)</t>
    </r>
    <r>
      <rPr>
        <b/>
        <sz val="11"/>
        <color theme="1"/>
        <rFont val="Times New Roman"/>
        <family val="1"/>
      </rPr>
      <t xml:space="preserve"> (3465+3470+3505+3510+3515)</t>
    </r>
  </si>
  <si>
    <t>3.6.1   Managerial Executive</t>
  </si>
  <si>
    <t xml:space="preserve">3.6.2   Supervisory </t>
  </si>
  <si>
    <t xml:space="preserve">3.6.2.1   Unionized </t>
  </si>
  <si>
    <t>3.6.2.2   Non-Unionized</t>
  </si>
  <si>
    <t>Total (3618+3619)</t>
  </si>
  <si>
    <t>3.6.3   Workers</t>
  </si>
  <si>
    <t>3.6.3.1   Skilled</t>
  </si>
  <si>
    <t>3.6.3.2   Un-Skilled</t>
  </si>
  <si>
    <t>Total  (3621+3622)</t>
  </si>
  <si>
    <t>3.7.1   Managerial Executive</t>
  </si>
  <si>
    <t>3.7.2   Supervisory</t>
  </si>
  <si>
    <t>3.7.2.1   Unionized</t>
  </si>
  <si>
    <t>3.7.2.2   Non-Unionized</t>
  </si>
  <si>
    <t>Total (3632+3633)</t>
  </si>
  <si>
    <t>3.7.3   Workers</t>
  </si>
  <si>
    <t>3.7.3.1   Skilled</t>
  </si>
  <si>
    <t>3.7.3.2   Un-Skilled</t>
  </si>
  <si>
    <t>Total  (3636+3637)</t>
  </si>
  <si>
    <t>Total employees Sport Quota (3631+3635+3638)</t>
  </si>
  <si>
    <t>IV</t>
  </si>
  <si>
    <r>
      <t xml:space="preserve">              </t>
    </r>
    <r>
      <rPr>
        <b/>
        <u/>
        <sz val="11"/>
        <color theme="1"/>
        <rFont val="Times New Roman"/>
        <family val="1"/>
      </rPr>
      <t>STATUS OF PAY REVISION</t>
    </r>
  </si>
  <si>
    <t>V</t>
  </si>
  <si>
    <t>RETIREMENT AGE     (in years)</t>
  </si>
  <si>
    <t>Functional Directors</t>
  </si>
  <si>
    <t>Government Directors</t>
  </si>
  <si>
    <t>Non-Official Directors</t>
  </si>
  <si>
    <t>Women Directors</t>
  </si>
  <si>
    <t>VIII</t>
  </si>
  <si>
    <t xml:space="preserve">Contingent Liabilities and Commitments </t>
  </si>
  <si>
    <t>8.1.1   Claims against company not acknowledged as debt</t>
  </si>
  <si>
    <t>8.1.2   Guarantees excluding financial guarantees</t>
  </si>
  <si>
    <t>8.1.3   Others</t>
  </si>
  <si>
    <t>IX</t>
  </si>
  <si>
    <t>X</t>
  </si>
  <si>
    <t>Other Details</t>
  </si>
  <si>
    <t>XI   Details of CSR activities (Rs. in lakh)</t>
  </si>
  <si>
    <t>Total   (1423+1429)</t>
  </si>
  <si>
    <t>Actual Expenditure (Rs.in lakhs)</t>
  </si>
  <si>
    <t>Rural Development</t>
  </si>
  <si>
    <t>Slum Area Development</t>
  </si>
  <si>
    <t>XIII    Details of Investment made in foreign projects (Rs.in Lakhs)</t>
  </si>
  <si>
    <t>Through</t>
  </si>
  <si>
    <t>Subsidiaries</t>
  </si>
  <si>
    <t>Total Investment in foreign projects (1571+1572+1573)</t>
  </si>
  <si>
    <t>Rating</t>
  </si>
  <si>
    <t>I</t>
  </si>
  <si>
    <t>Skill / Trade training facilities of CPSEs</t>
  </si>
  <si>
    <t>Whether Skill Training facilities in CPSE is existing?</t>
  </si>
  <si>
    <t>Yes /No</t>
  </si>
  <si>
    <t>If yes, areas of skill training</t>
  </si>
  <si>
    <t>Whether Skill Training being imparted to</t>
  </si>
  <si>
    <t>Whether spare capacity is available in with CPSE to impart Skill Training to outsiders?</t>
  </si>
  <si>
    <t>Yes / No</t>
  </si>
  <si>
    <t>If yes, the areas of Skill in which training can be in imparted.</t>
  </si>
  <si>
    <t xml:space="preserve"> </t>
  </si>
  <si>
    <t>Contribution of CPSEs in developing skill training institutes</t>
  </si>
  <si>
    <t>Number of unemployed youth trained</t>
  </si>
  <si>
    <t>number of people given placement after training</t>
  </si>
  <si>
    <t>II.         PRODUCT / SERVICES DETAILS    (main activities)</t>
  </si>
  <si>
    <t xml:space="preserve">         OTHER INFORMATION</t>
  </si>
  <si>
    <t>5.1.1       Non-Plan    (Rs. in Lakhs)</t>
  </si>
  <si>
    <t xml:space="preserve">                5.1.1.1        Wages &amp; Salary</t>
  </si>
  <si>
    <t xml:space="preserve">                5.1.1.2        VRS / VSS</t>
  </si>
  <si>
    <t xml:space="preserve">                5.1.1.3        Grants  </t>
  </si>
  <si>
    <t xml:space="preserve">                5.1.1.4        Subsidy related to administered prices  </t>
  </si>
  <si>
    <t xml:space="preserve">                5.1.1.5        Others  </t>
  </si>
  <si>
    <t xml:space="preserve">                                   Total          (Rs. in Lakhs)</t>
  </si>
  <si>
    <t xml:space="preserve">                5.1.2.1         Equity  </t>
  </si>
  <si>
    <t xml:space="preserve">                5.1.2.2         Loan</t>
  </si>
  <si>
    <t xml:space="preserve">                5.1.2.3         Others  </t>
  </si>
  <si>
    <t xml:space="preserve">                                    Total    (Rs. in Lakhs)</t>
  </si>
  <si>
    <t>5.2            Details of individual product category / services (maximum 10)</t>
  </si>
  <si>
    <t>5.2.1</t>
  </si>
  <si>
    <t>Name of Product / Service</t>
  </si>
  <si>
    <t>5.2.2</t>
  </si>
  <si>
    <t>Unit of Measurement</t>
  </si>
  <si>
    <t>5.2.3</t>
  </si>
  <si>
    <t>Installed Capacity  for the product/services</t>
  </si>
  <si>
    <t>5.2.4</t>
  </si>
  <si>
    <t xml:space="preserve">Actual Production       (Product / Service </t>
  </si>
  <si>
    <t>5.2.5</t>
  </si>
  <si>
    <t xml:space="preserve">Capacity utilization  (Product / Service)   %    </t>
  </si>
  <si>
    <t>5.2.6</t>
  </si>
  <si>
    <t>Sales Turnover (Product/services) Rs. in lakh</t>
  </si>
  <si>
    <t>5.2.7</t>
  </si>
  <si>
    <t>Domestic Market Share of product / service in %age</t>
  </si>
  <si>
    <t>Sr. No.</t>
  </si>
  <si>
    <t>Investment Property (Net) (1271-1272)</t>
  </si>
  <si>
    <t>Total Inventories  (1531 to 1536)</t>
  </si>
  <si>
    <t>Total other Intangible Assets (Net) (1209-1218)</t>
  </si>
  <si>
    <t>Total Long-term Provisions (1117+1118)</t>
  </si>
  <si>
    <t>Dividend Declared on Equity Shares (C2)</t>
  </si>
  <si>
    <t>2.2.3 Other Perqs. &amp; Allowances including the allowances kept outside the 50% ceiling (other pay revisions)/35% ceiling (2017 pay revision)</t>
  </si>
  <si>
    <t>2.3.3 Other Perqs. &amp; Allowances including the allowances kept outside the 50% ceiling (other pay revisions)/35% ceiling (2017 pay revision)</t>
  </si>
  <si>
    <t>2.4.3 Other Perqs. &amp; Allowances including the allowances kept outside the 50% ceiling (other pay revisions)/35% ceiling (2017 pay revision)</t>
  </si>
  <si>
    <t>2.7.3 Other Perqs. &amp; Allowances</t>
  </si>
  <si>
    <t>2.8.3 Other Perqs. &amp; Allowances</t>
  </si>
  <si>
    <t>Total Contingent Liabilities (3701 TO 3703)</t>
  </si>
  <si>
    <t>Item code 3722 should be equal to 1413</t>
  </si>
  <si>
    <t>Total Long Term Borrowings (Unsecured) (1061 to 1064 + 1066 to 1071 +1084+1085 + 1115)</t>
  </si>
  <si>
    <t>Accumulated Depreciation</t>
  </si>
  <si>
    <t>Total Comprehensive Income for the period comprising Profit (Loss) and Other Comprehensive Income (1661+1664+1666+1668+1600)</t>
  </si>
  <si>
    <t>Total Loans (1317+1242+1311+1315+1342+1312+1343-1313)</t>
  </si>
  <si>
    <t>Department of Public Enterprises</t>
  </si>
  <si>
    <t>Total (2011 to 2019 + 2081+2083)</t>
  </si>
  <si>
    <t>Total (2021 to 2025+2082+2084)</t>
  </si>
  <si>
    <t>CATEGORY-WISE BREAK-UP OF REGULAR EMPLOYEES   (CDA)</t>
  </si>
  <si>
    <t xml:space="preserve">                                                                                                      </t>
  </si>
  <si>
    <t>Name of the Enterprise________________________________</t>
  </si>
  <si>
    <t xml:space="preserve"> Content</t>
  </si>
  <si>
    <t>Number of manufacturing units / other branches(Numeric)</t>
  </si>
  <si>
    <t>Status of company (Sick / Incipient sick or Weak /others)</t>
  </si>
  <si>
    <t xml:space="preserve">Address of  Registered Office </t>
  </si>
  <si>
    <t>Address of   Corporate Office</t>
  </si>
  <si>
    <t>Website Address of the company</t>
  </si>
  <si>
    <t>Yes/No</t>
  </si>
  <si>
    <t>Date from which IND-AS is applicable **</t>
  </si>
  <si>
    <t>Whether shares are being traded or not, if listed</t>
  </si>
  <si>
    <t>Biological Assets other than bearer plants (Net) (1214-1217)</t>
  </si>
  <si>
    <t>Items of Other Comprehensive Income (D)</t>
  </si>
  <si>
    <t>Retained Profit (C7 ) = (B+D-C3-C6)</t>
  </si>
  <si>
    <t>Total Property, Plant and Equipment (Net) (1223-1231)</t>
  </si>
  <si>
    <t>Gross Tangible Assets (1214+1223)</t>
  </si>
  <si>
    <t>Net Fixed Assets (1232+1219+1246+1216)</t>
  </si>
  <si>
    <t>TOTAL OTHER EQUITY (1020+1030+1035+3641+3645+3646+3647+3648+3649)</t>
  </si>
  <si>
    <t>Total Financial Assets (1250+1328+1319+1369)</t>
  </si>
  <si>
    <t>TOTAL NON-CURRENT ASSETS (1390+1281+1345+1216+1245+1219+1246+1240+1232+1275)</t>
  </si>
  <si>
    <t>Total other current Assets (1392 to 1399)</t>
  </si>
  <si>
    <t>Total Cash and Bank Balances (1546+1547)</t>
  </si>
  <si>
    <t>Total Financial Assets (1540+1545+1560+1608+1368)</t>
  </si>
  <si>
    <t>Gross Fixed Assets (1206+1209+1246)</t>
  </si>
  <si>
    <t>Total other non-current assets (1316+1381 to 1389)</t>
  </si>
  <si>
    <t>Total Revenue from operations (1401 + 1404 + 1417)</t>
  </si>
  <si>
    <t>Total Revenue (1410 + 1402)</t>
  </si>
  <si>
    <t>TOTAL NON-CURRENT LIABILITIES (1086+1080+1119+1125+1083+1065+1110)</t>
  </si>
  <si>
    <t>TOTAL CURRENT ASSETS (1349+1376+1609+1550)</t>
  </si>
  <si>
    <t>Accumulated Depreciation, Depletion &amp; Amortisation (1231+1218+1217)</t>
  </si>
  <si>
    <t>2.5 Stores &amp; Spares</t>
  </si>
  <si>
    <t>2.6 Power &amp; Fuel</t>
  </si>
  <si>
    <t>2.7 Salary, Wages &amp; Benefits/Employees Expenses</t>
  </si>
  <si>
    <t>2.8 Other operating/Direct/Manufacturing Expenses (including repairs &amp; Maintenance, Transportation, Consultancy Charges, Freight charges, Commission, in all CPSEs and in case of Financial Services it will include Interest and discounting charges also</t>
  </si>
  <si>
    <t>2.9 Rent, Royalty &amp; Cess</t>
  </si>
  <si>
    <t>2.10 Loss on sale of Assets /Investment</t>
  </si>
  <si>
    <t>11.1 Current Tax (including Previous Tax)</t>
  </si>
  <si>
    <t xml:space="preserve">11.2 Deferred Tax </t>
  </si>
  <si>
    <t>Total short-term provisions (1371+1374)</t>
  </si>
  <si>
    <t>TOTAL FINANCIAL LIABILITIES (1099+1060+1350+1361)</t>
  </si>
  <si>
    <t>Total Current Liabilities (1362+1363+1262+1365)</t>
  </si>
  <si>
    <t>Indirect Taxes &amp; Duties (Actual on Cash Basis) (Code 2058= Code (2013 + 2014 + 2019 + 2015 + 2018 + 2022 + 2023 + 2024 + 2059+2083+2084)</t>
  </si>
  <si>
    <t>h  (i)</t>
  </si>
  <si>
    <t>other Investments</t>
  </si>
  <si>
    <t>a(iii)</t>
  </si>
  <si>
    <t>a (iv)</t>
  </si>
  <si>
    <t>1.4 From Other Investments/Loans &amp;Advances</t>
  </si>
  <si>
    <t>1.4.1 Interest</t>
  </si>
  <si>
    <t>1.4.2 Dividend</t>
  </si>
  <si>
    <t>2.1.3 Other Perqs. &amp; Allowances including the allowances kept outside the 50% ceiling (other pay revisions)/35% ceiling (2017 pay revision)</t>
  </si>
  <si>
    <t>Strength of Sport Quota Employees</t>
  </si>
  <si>
    <t>IDA Select Year (1987/1992/1997/2007/2017)</t>
  </si>
  <si>
    <t>CDA   Select Year (1986/1996/2006/2016)</t>
  </si>
  <si>
    <t>Board Level</t>
  </si>
  <si>
    <t>Below Board Level</t>
  </si>
  <si>
    <t>Number of sanctioned  posts of functional Directors</t>
  </si>
  <si>
    <t>Number of filled post</t>
  </si>
  <si>
    <t>Number of vacant post</t>
  </si>
  <si>
    <t>Number of Sanctioned Post of Government Directors</t>
  </si>
  <si>
    <t>6.10</t>
  </si>
  <si>
    <t>Number of Functional Directors (Women)</t>
  </si>
  <si>
    <t>Number of Govt.  Directors (Women)</t>
  </si>
  <si>
    <t>Number of  Non-Official Directors (Women)</t>
  </si>
  <si>
    <t>Number of Sanctioned Post of  Non-Official Directors</t>
  </si>
  <si>
    <t>Board Level (Functional)</t>
  </si>
  <si>
    <t>Independent Director</t>
  </si>
  <si>
    <t>Below Board Level Management Level</t>
  </si>
  <si>
    <t xml:space="preserve">Below Board Supervisory Level </t>
  </si>
  <si>
    <t>In worker category</t>
  </si>
  <si>
    <t>Total number of female employees (3603+3605+3607+3609+3611)</t>
  </si>
  <si>
    <t>No. of workshops /seminars /training organized to sensitize on gender issues</t>
  </si>
  <si>
    <t>Contingent Liabilities</t>
  </si>
  <si>
    <t>Commitments</t>
  </si>
  <si>
    <t>Total Procurement during the year</t>
  </si>
  <si>
    <t>No. of Employees covered under New Pension Scheme</t>
  </si>
  <si>
    <t>Amount 2% of average Net Profit by CPSEs in the 3 immediate preceding Financial Years</t>
  </si>
  <si>
    <t>P/F</t>
  </si>
  <si>
    <t>Y/N</t>
  </si>
  <si>
    <t xml:space="preserve">Note: Every field is mandatory </t>
  </si>
  <si>
    <t>Name of credit Rating Agency</t>
  </si>
  <si>
    <t>17.1 Items that will not be reclassified to Profit or Loss</t>
  </si>
  <si>
    <t>17.2 Income tax relating to items that will not be classified to profit or loss</t>
  </si>
  <si>
    <t>17.3 Items that will be reclassified to Profit or Loss</t>
  </si>
  <si>
    <t>17.4 Income tax relating to items that will be reclassified to profit or loss</t>
  </si>
  <si>
    <t>18.1 Basic</t>
  </si>
  <si>
    <t>18.2  Diluted</t>
  </si>
  <si>
    <t xml:space="preserve">Main Products / Services         </t>
  </si>
  <si>
    <t xml:space="preserve">Units      </t>
  </si>
  <si>
    <t xml:space="preserve"> Capacity Utilisation               </t>
  </si>
  <si>
    <t xml:space="preserve">  Physical  Performance during     </t>
  </si>
  <si>
    <t>Average capacity utilization for all products/services of the company taken together (%ge)</t>
  </si>
  <si>
    <t>5.2.8</t>
  </si>
  <si>
    <r>
      <t>Paid-Up  Capital</t>
    </r>
    <r>
      <rPr>
        <sz val="13"/>
        <rFont val="Times New Roman"/>
        <family val="1"/>
      </rPr>
      <t>:</t>
    </r>
  </si>
  <si>
    <r>
      <t xml:space="preserve">Total Other Financial Liabilities </t>
    </r>
    <r>
      <rPr>
        <sz val="13"/>
        <rFont val="Times New Roman"/>
        <family val="1"/>
      </rPr>
      <t>(1351+1352+1353+1355+1356+1359)</t>
    </r>
  </si>
  <si>
    <r>
      <t xml:space="preserve">Total other current liabilities </t>
    </r>
    <r>
      <rPr>
        <sz val="13"/>
        <rFont val="Times New Roman"/>
        <family val="1"/>
      </rPr>
      <t>(1357+1354+1358)</t>
    </r>
  </si>
  <si>
    <t>VI</t>
  </si>
  <si>
    <t xml:space="preserve">Average Net Profit made by CPSE in the 3 immediate preceding Financial Years </t>
  </si>
  <si>
    <t xml:space="preserve">XII  </t>
  </si>
  <si>
    <t>Apprentices Engaged</t>
  </si>
  <si>
    <t>1.1 Export of Goods (FOB Basis)</t>
  </si>
  <si>
    <t>1.3 Interest &amp; Dividend</t>
  </si>
  <si>
    <t>1.4 Other Income</t>
  </si>
  <si>
    <r>
      <t>2.1</t>
    </r>
    <r>
      <rPr>
        <b/>
        <sz val="13"/>
        <rFont val="Times New Roman"/>
        <family val="1"/>
      </rPr>
      <t xml:space="preserve"> Imports (CIF Basis)</t>
    </r>
  </si>
  <si>
    <t>2.1.1 Raw Materials</t>
  </si>
  <si>
    <t>2.1.2 Components &amp; Spare Parts</t>
  </si>
  <si>
    <t>2.1.3 Capital Goods</t>
  </si>
  <si>
    <r>
      <t>2.2</t>
    </r>
    <r>
      <rPr>
        <b/>
        <sz val="13"/>
        <rFont val="Times New Roman"/>
        <family val="1"/>
      </rPr>
      <t xml:space="preserve"> Expenditure in Foreign Currency, on Account of:</t>
    </r>
  </si>
  <si>
    <t>2.2.1 Royalty, Know-how, Professional and Consultancy Fee</t>
  </si>
  <si>
    <t xml:space="preserve">2.2.2 Interest Payments </t>
  </si>
  <si>
    <t>2.2.3 Other Expenditure</t>
  </si>
  <si>
    <t>2.2.4 Dividend remitted in Foreign Currency</t>
  </si>
  <si>
    <t>5.1 To Central Government</t>
  </si>
  <si>
    <t>5.2 To State Government</t>
  </si>
  <si>
    <t>5.3 To Financial Institutions / Banks</t>
  </si>
  <si>
    <t>5.4 To Others</t>
  </si>
  <si>
    <t>6.1 Interest on Central Government Loans</t>
  </si>
  <si>
    <t>6.2 Dividend on Central Government Equity</t>
  </si>
  <si>
    <t>6.3 Central Sales Tax #</t>
  </si>
  <si>
    <t>6.4 Central Excise  #</t>
  </si>
  <si>
    <t>6.5 Service tax #</t>
  </si>
  <si>
    <t xml:space="preserve">6.6 Customs Duty # </t>
  </si>
  <si>
    <t>6.7 Corporate Tax (incl. Fringe Benefit Tax)</t>
  </si>
  <si>
    <t>6.8 Dividend tax</t>
  </si>
  <si>
    <t>6.9 Other Taxes &amp; Duties #</t>
  </si>
  <si>
    <t>6.10 Goods and Service Tax (CGST+IGST)</t>
  </si>
  <si>
    <t>6.11  Non-Tax Revenue</t>
  </si>
  <si>
    <t>7.1 Interest on State Government Loans</t>
  </si>
  <si>
    <t>7.2 Dividend on State Government Equity</t>
  </si>
  <si>
    <t>7.3 Sale Tax/ State VAT #</t>
  </si>
  <si>
    <t>7.4 State Excise Duty #</t>
  </si>
  <si>
    <t>7.5 Other Taxes &amp; Duties #</t>
  </si>
  <si>
    <t>7.6 Goods and Service Tax (SGST)</t>
  </si>
  <si>
    <t>7.7  Non-Tax Revenue</t>
  </si>
  <si>
    <t>10.1 Product / Service subsidy</t>
  </si>
  <si>
    <t>10.2 Cash subsidy</t>
  </si>
  <si>
    <t>10.3 Interest subsidy</t>
  </si>
  <si>
    <t>10.4 Other subsidies</t>
  </si>
  <si>
    <t xml:space="preserve">Item </t>
  </si>
  <si>
    <t xml:space="preserve">XIV  </t>
  </si>
  <si>
    <r>
      <t>III</t>
    </r>
    <r>
      <rPr>
        <sz val="11"/>
        <color theme="1"/>
        <rFont val="Times New Roman"/>
        <family val="1"/>
      </rPr>
      <t>.</t>
    </r>
  </si>
  <si>
    <t>Others (will include Deferred payment liabilities., long term maturities of finance lease obligations, other loans &amp; advances and Liability component of compound financial instruments)</t>
  </si>
  <si>
    <t>7.2 On State Govt. Loans</t>
  </si>
  <si>
    <t>7.3 On Foreign Loans</t>
  </si>
  <si>
    <t>7.4 On Holding Company Loans</t>
  </si>
  <si>
    <t>7.5 On Bank / Cash Credits</t>
  </si>
  <si>
    <t>Others (will include Deferred payment liabilities, short term maturities of finance lease obligations and other loans &amp; advances etc.)</t>
  </si>
  <si>
    <t>Others (will include Deferred payment liabilities, long term maturities of finance lease obligations, other loans &amp; advances and Liability component of compound financial instruments)</t>
  </si>
  <si>
    <t>Part-I: Balance Sheet Data</t>
  </si>
  <si>
    <t>PART-II : PROFIT AND LOSS ACCOUNTS DATA</t>
  </si>
  <si>
    <t>Part – III : OTHER FINANCIAL DETAILS</t>
  </si>
  <si>
    <t>Part V: Salary &amp; Wages</t>
  </si>
  <si>
    <t>Part VI : Employment &amp; Social Overheads</t>
  </si>
  <si>
    <r>
      <t xml:space="preserve">    PartVII:  </t>
    </r>
    <r>
      <rPr>
        <b/>
        <u/>
        <sz val="16"/>
        <color theme="1"/>
        <rFont val="Times New Roman"/>
        <family val="1"/>
      </rPr>
      <t>Miscellaneous Information</t>
    </r>
  </si>
  <si>
    <t>Empowerment of Women</t>
  </si>
  <si>
    <t>Empowerment of other Economically Backward Sections</t>
  </si>
  <si>
    <t>Annual procurement from MSEs owned by Women Enterprenuers</t>
  </si>
  <si>
    <t>Annual porcurement from GeM</t>
  </si>
  <si>
    <t>Profit before depreciation, Impairment, Interest, Taxes and Exceptional Items (PBDITE) (1405-1420)</t>
  </si>
  <si>
    <t>Profit Before Int. Exceptional Items and Taxes (PBIET) (1425-1435-1436)</t>
  </si>
  <si>
    <t>Main activities of the company (in less than 1000 characters)</t>
  </si>
  <si>
    <t>Year of Commencement of Business with date (DD/MM/YYYY)</t>
  </si>
  <si>
    <t>Main Products of the company (in less than 1000 characters)</t>
  </si>
  <si>
    <t>Cabinet Decision on closure of CPSE, if any,in details (in less than 500 characters)</t>
  </si>
  <si>
    <t>E-mail ID of Nodal Officer</t>
  </si>
  <si>
    <t>Whether Financial and other data is Provisional (P)or Final (F)</t>
  </si>
  <si>
    <t>Whether the company is listed</t>
  </si>
  <si>
    <t xml:space="preserve">Annual procurement from MSEs owned by SC/ST Entrepreneurs </t>
  </si>
  <si>
    <t>Annual Procurement from Micro and Small Enterprises (MSEs)</t>
  </si>
  <si>
    <t>Total number of products / services</t>
  </si>
  <si>
    <t>Total Loans (1601+1602+1603+1606+1611+1607+1306-1604)</t>
  </si>
  <si>
    <t>Total Short Term Borrowings (Unsecured) (1052 to 1059 +1081 + 1082+1087+1088)</t>
  </si>
  <si>
    <t>Ladakh</t>
  </si>
  <si>
    <t>Profit Before Exceptional Items,Net Movement in Regulatory Deferral Balances &amp; Tax (PBET) (1437-1450)</t>
  </si>
  <si>
    <t xml:space="preserve"> Profit before Exceptional items &amp; Tax (PBET) (1455+1673)</t>
  </si>
  <si>
    <t>Profit Before Tax (PBT) (1674-1427)</t>
  </si>
  <si>
    <t xml:space="preserve"> Current Tax (NET) (1461-1464+1675)</t>
  </si>
  <si>
    <t xml:space="preserve"> Regulatory deferral account debit balances</t>
  </si>
  <si>
    <t>Regulatory deferral account credit balances</t>
  </si>
  <si>
    <t>Opening Balance of P/L Account as on 1.4.2020  (A)</t>
  </si>
  <si>
    <t>Closing Balance as on 31.3.2021  (C9) = (A+C7-C8)</t>
  </si>
  <si>
    <t>VII                No. of Female Employees as on 31.3.2021</t>
  </si>
  <si>
    <t>The Total number of employees should include Regular Employee,Contractual Employee,Casual Employee which should be equal to PART-VI Respective Item Code No. 3080,3159,3160</t>
  </si>
  <si>
    <t>Part IV: Information on Units</t>
  </si>
  <si>
    <t>S No</t>
  </si>
  <si>
    <t>Pincode</t>
  </si>
  <si>
    <t>District Name</t>
  </si>
  <si>
    <t>State/UT</t>
  </si>
  <si>
    <t>Type</t>
  </si>
  <si>
    <t>Name of Major Units</t>
  </si>
  <si>
    <t>Location of the Major Units:</t>
  </si>
  <si>
    <t>Location</t>
  </si>
  <si>
    <t>Number of persons working in the units</t>
  </si>
  <si>
    <t>Regular Working</t>
  </si>
  <si>
    <t>Contractual employee</t>
  </si>
  <si>
    <t>Casual employee</t>
  </si>
  <si>
    <t>Gross Block (in Rs.)</t>
  </si>
  <si>
    <t>Note : The information shough as above for all units should be furnish first then proceed to PART-IV:FORM-2 for checking state level total employees (only for employement)</t>
  </si>
  <si>
    <t>State</t>
  </si>
  <si>
    <t>Major Units Name</t>
  </si>
  <si>
    <t>Regular Emp</t>
  </si>
  <si>
    <t>Contractual Emp</t>
  </si>
  <si>
    <t>Casual Emp</t>
  </si>
  <si>
    <t>Total Emp</t>
  </si>
  <si>
    <t>Gross Block</t>
  </si>
  <si>
    <t>Edit Section</t>
  </si>
  <si>
    <t>delete</t>
  </si>
  <si>
    <t>1.6.1</t>
  </si>
  <si>
    <t>1.6.2</t>
  </si>
  <si>
    <t>Disaster Management</t>
  </si>
  <si>
    <r>
      <t>Name of the Project </t>
    </r>
    <r>
      <rPr>
        <b/>
        <sz val="8"/>
        <color rgb="FFFF0000"/>
        <rFont val="Verdana"/>
        <family val="2"/>
      </rPr>
      <t>*</t>
    </r>
  </si>
  <si>
    <t>Parameters</t>
  </si>
  <si>
    <t>Date of Approval*</t>
  </si>
  <si>
    <t>Original Cost (Rs in Crore)*</t>
  </si>
  <si>
    <t>Physical Progress (%)*</t>
  </si>
  <si>
    <t>Project Name</t>
  </si>
  <si>
    <t>Date of Approval</t>
  </si>
  <si>
    <t>Original Cost(Rs in Crore)</t>
  </si>
  <si>
    <t>Anticipated Cost(Rs in Crore)</t>
  </si>
  <si>
    <t>Physical Progress(%)</t>
  </si>
  <si>
    <t>Input</t>
  </si>
  <si>
    <t>Part A: Details of JVs</t>
  </si>
  <si>
    <t>If there is No or Nil Joint Ventures (JVs) Kindly enter the '0' only then press 'Submit' button</t>
  </si>
  <si>
    <t>Part B: Details of Promoters</t>
  </si>
  <si>
    <t>CPSE=Central Public Sector Enterprises,SLPE=State Level Public Enterprises</t>
  </si>
  <si>
    <t>GRAND TOTAL ( EQUITY AND LIABILITIES) (1265+1025+3650+1010+3652)</t>
  </si>
  <si>
    <t>JVs Code</t>
  </si>
  <si>
    <t>JVs Name</t>
  </si>
  <si>
    <t>Promoter Name</t>
  </si>
  <si>
    <t>Status of Promoters</t>
  </si>
  <si>
    <t>Share of Promoters (%)</t>
  </si>
  <si>
    <t>Net movement in Regulatory deferral account balances Income/ (Expenses)</t>
  </si>
  <si>
    <t>Tax expenses/(saving) on rate regulated account</t>
  </si>
  <si>
    <t>1.2 Royalty, Know-how, Professional and Consultancy Fee</t>
  </si>
  <si>
    <t xml:space="preserve">Strength of Ex-Servicemen Employees </t>
  </si>
  <si>
    <t>Total Ex-Servicemen (3617+3620+3625)</t>
  </si>
  <si>
    <t>Reasons for increase / decrease in profitability of CPSEs</t>
  </si>
  <si>
    <t>5.1.2     Plan              (Rs. in Lakhs)</t>
  </si>
  <si>
    <t>5.1.2.4  Unit-wise details of VRS optees</t>
  </si>
  <si>
    <t xml:space="preserve">                5.1.2.4.1 No. of Executives &amp; Supervisory employees</t>
  </si>
  <si>
    <t xml:space="preserve">                5.1.2.4.2 No. of workers</t>
  </si>
  <si>
    <t>State / UT</t>
  </si>
  <si>
    <t>Remarks (max 500 Char. only)</t>
  </si>
  <si>
    <t>Brief Description of project</t>
  </si>
  <si>
    <t>Details of CSR projects and their status in Aspirational Districts</t>
  </si>
  <si>
    <t xml:space="preserve">State-wise CSR Amount </t>
  </si>
  <si>
    <t>CSR Amount (Rs in lakhs)</t>
  </si>
  <si>
    <t>Sr No 1 to 12 below are as per Schedule VII of Companies Act,2003 (as per section 135, Point no. i to xii)</t>
  </si>
  <si>
    <t>Total  SALARY WAGES(4040+4050+4060+4070+4080+4090+5000+5010)</t>
  </si>
  <si>
    <t xml:space="preserve">  Total CSR expenditure (3711 to 3721 + 3728+3729) </t>
  </si>
  <si>
    <t xml:space="preserve">14.3 State-wise CSR Amount </t>
  </si>
  <si>
    <t>State / UT (Please give state wise data)</t>
  </si>
  <si>
    <t>Indian/Foreign (based on address of registered Office of the JV)</t>
  </si>
  <si>
    <t>No. of Promoters (excluding your CPSEs)</t>
  </si>
  <si>
    <t>Sector of Operation</t>
  </si>
  <si>
    <t>Major activity</t>
  </si>
  <si>
    <t>Turnover (Rs. in Lakh)</t>
  </si>
  <si>
    <t>PAT/Loss (Rs. in Lakh)</t>
  </si>
  <si>
    <t>Return on Investment (%)</t>
  </si>
  <si>
    <t>Reason for Zero or Negative PAT</t>
  </si>
  <si>
    <t>Reason for Zero Turnover</t>
  </si>
  <si>
    <t>Write up on activity</t>
  </si>
  <si>
    <t>Input data sheet for PE Survey 2021-22 (for IND-AS CPSEs)</t>
  </si>
  <si>
    <t>2021-22 Figures in Rupees lakh (Rounded off to the nearest Lakh)</t>
  </si>
  <si>
    <t>Right of Use Assets (ROU)</t>
  </si>
  <si>
    <t>(d)   Right of Use Assets (ROU)</t>
  </si>
  <si>
    <t>Assets held for Sale</t>
  </si>
  <si>
    <r>
      <t xml:space="preserve">TOTAL ASSETS </t>
    </r>
    <r>
      <rPr>
        <b/>
        <sz val="13"/>
        <color rgb="FFFF0000"/>
        <rFont val="Times New Roman"/>
        <family val="1"/>
      </rPr>
      <t>(1309+1230+3651+A3)</t>
    </r>
  </si>
  <si>
    <t>1.1 Addition in Property, Plant &amp; Equipment</t>
  </si>
  <si>
    <t>1.2 Change in CWIP</t>
  </si>
  <si>
    <t>1.3 Addition in Intangible Assets</t>
  </si>
  <si>
    <t>1.4 Change in Intangible Assets under Development</t>
  </si>
  <si>
    <t>1.5 Addition in Investment Property</t>
  </si>
  <si>
    <t>1.6 Change in Capital Advances</t>
  </si>
  <si>
    <t>FCCR</t>
  </si>
  <si>
    <t>FINANCE SECTOR CPSEs (only to be filled by finance sector CPSEs)</t>
  </si>
  <si>
    <t>SHARE CAPITAL RELATED INFORMATION</t>
  </si>
  <si>
    <t>Name of CEO</t>
  </si>
  <si>
    <t>E-mail ID of CEO</t>
  </si>
  <si>
    <t>Telephone Number of CEO</t>
  </si>
  <si>
    <t>Mobile Number of CEO</t>
  </si>
  <si>
    <t xml:space="preserve">Dealing officer  (under Nodal officer) for PE Survey </t>
  </si>
  <si>
    <t>E-mail ID of Dealing officer</t>
  </si>
  <si>
    <t>2.12 Prior Period Expenses</t>
  </si>
  <si>
    <t>2.11 Other Expenses (including wealth Tax)</t>
  </si>
  <si>
    <t xml:space="preserve">     COMPANY PROFILE - FORM I</t>
  </si>
  <si>
    <t xml:space="preserve">     COMPANY PROFILE- FORM II</t>
  </si>
  <si>
    <t>2021-22 (Read only)</t>
  </si>
  <si>
    <t>2021-22</t>
  </si>
  <si>
    <t>To be collected in %age</t>
  </si>
  <si>
    <t>Particulars</t>
  </si>
  <si>
    <t>Change in %</t>
  </si>
  <si>
    <t>Reasons</t>
  </si>
  <si>
    <t>1</t>
  </si>
  <si>
    <t>2</t>
  </si>
  <si>
    <t>3</t>
  </si>
  <si>
    <t>4</t>
  </si>
  <si>
    <t>5</t>
  </si>
  <si>
    <t>6</t>
  </si>
  <si>
    <t>7</t>
  </si>
  <si>
    <t>8</t>
  </si>
  <si>
    <t>9</t>
  </si>
  <si>
    <t>10</t>
  </si>
  <si>
    <t>11</t>
  </si>
  <si>
    <t>Reason for increase / decrease in profitability</t>
  </si>
  <si>
    <t>Key indicators</t>
  </si>
  <si>
    <t>Return on Assets (%) (formula to be written)</t>
  </si>
  <si>
    <t>Return on Capital Employed (%) (formula to be written)</t>
  </si>
  <si>
    <t>Debt/Equity Ratio (times) (formula to be written)</t>
  </si>
  <si>
    <t>Sales/Capital Employed (%) (formula to be written)</t>
  </si>
  <si>
    <t>Financial Investment 
(formula to be written)</t>
  </si>
  <si>
    <t>Capital Employed 
(formula to be written)</t>
  </si>
  <si>
    <t>Net Worth 
(formula to be written)</t>
  </si>
  <si>
    <t>EBITDA 
(formula to be written)</t>
  </si>
  <si>
    <t>Asset Turnover Ratio 
(formula to be written)</t>
  </si>
  <si>
    <t xml:space="preserve"> Net Profit Margin 
(formula to be written)</t>
  </si>
  <si>
    <t xml:space="preserve"> Operating Margin (%) 
(formula to be written)</t>
  </si>
  <si>
    <t>Return on Networth (%) 
(formula to be written)</t>
  </si>
  <si>
    <t xml:space="preserve">    Part X: Reasons for variation</t>
  </si>
  <si>
    <t xml:space="preserve">Act under which incorporated </t>
  </si>
  <si>
    <t>Year of Incorporation with date (Note : It should match as per MCA/Special Act records, if incorporated as per Companies Act/Special act)</t>
  </si>
  <si>
    <t>Original DOC (Date of Completion)</t>
  </si>
  <si>
    <t>Anticipated DOC (Date of Completion)</t>
  </si>
  <si>
    <t xml:space="preserve">DD MM YYYY </t>
  </si>
  <si>
    <t>DD MM YYYY</t>
  </si>
  <si>
    <t>Time gap in Completion</t>
  </si>
  <si>
    <t>Original DOC*</t>
  </si>
  <si>
    <t>Anticipated DOC*</t>
  </si>
  <si>
    <t>Reasons for early closure or delay in project</t>
  </si>
  <si>
    <t>3.1 Loan Disbursed  (in Case of Financing CPSEs)</t>
  </si>
  <si>
    <t>3.2 Total Funds available  (in Case of Financing CPSEs)</t>
  </si>
  <si>
    <t>3.3 Overdue Loans  (in Case of Financing CPSEs)</t>
  </si>
  <si>
    <t>3.4 Total Loans  (in Case of Financing CPSEs)</t>
  </si>
  <si>
    <t>3.5 NPA  (in Case of Financing CPSEs)</t>
  </si>
  <si>
    <t>3.6 Cost of raising funds through Bonds as compared to similarly rated CPSEs (basis points)</t>
  </si>
  <si>
    <t>3.7 Loan Disbursed to Micro Finance Beneficiaries  (in Case of Financing CPSEs)</t>
  </si>
  <si>
    <t>3.8 Geographical coverage (%) (in case of social sector finance CPSE)</t>
  </si>
  <si>
    <t>3.9 Last mile Disbursement to ultimate beneficiary (%) (in case of social sector finance CPSE)</t>
  </si>
  <si>
    <t>EXPORT/IMPORT</t>
  </si>
  <si>
    <t>4.1 No. of Shares outstanding</t>
  </si>
  <si>
    <t>4.2 Face Value of Equity Shares</t>
  </si>
  <si>
    <t>4.3 Fresh Issue of Equity Share Capital</t>
  </si>
  <si>
    <t>4.4Fresh Issue of Equity Share Capital (Date)</t>
  </si>
  <si>
    <t xml:space="preserve">4.5 Buy Back of shares </t>
  </si>
  <si>
    <t>4.6 Buy Back of shares (Date)</t>
  </si>
  <si>
    <t>5.1 Value of Exports</t>
  </si>
  <si>
    <t>5.2 Imports consumed during the year</t>
  </si>
  <si>
    <t>4.7 Government Holding (%)</t>
  </si>
  <si>
    <t>4.8 Holding Co. stake (%) (in case of Subsidiary Company)</t>
  </si>
  <si>
    <t>VALUE OF PRODUCTION/SERVICES</t>
  </si>
  <si>
    <t>6.1 Value of Production</t>
  </si>
  <si>
    <t>6.2 Value of Services</t>
  </si>
  <si>
    <t>6.3 Total Value of Production/Services</t>
  </si>
  <si>
    <t>Reasons to be asked if (6.1 + 6.2) is not equal to figures provided at 6.3</t>
  </si>
  <si>
    <t>PROCUREMENT DETAILS</t>
  </si>
  <si>
    <t>To be auto populated from PART III Code 2063 and this is to be freezed</t>
  </si>
  <si>
    <t>To be auto populated from PART III Code A6 and this is to be freezed</t>
  </si>
  <si>
    <t>To be auto populated from Part VI From III Code 3575 and this is to be freezed</t>
  </si>
  <si>
    <t>To be auto populated from Part VI From III Code 3571and this is to be freezed</t>
  </si>
  <si>
    <t>To be auto populated from Part VI From III Code 3573 and this is to be freezed</t>
  </si>
  <si>
    <t>To be auto populated from Part VI From III Code 3576 and this is to be freezed</t>
  </si>
  <si>
    <t>To be auto populated from Part VI From III Code 3577 and this is to be freezed</t>
  </si>
  <si>
    <t>To be auto populated from Part-III :Form-II Code 2050 and to be freezed</t>
  </si>
  <si>
    <t>RESEARCH &amp; DEVELOPMENT EXPENSES</t>
  </si>
  <si>
    <t>7.1Total Procurement of Good &amp; services (Irrespective of availability in GEM Portal)</t>
  </si>
  <si>
    <t>7.2 Procurement of Goods &amp; Services through MSEs</t>
  </si>
  <si>
    <t>7.3 Procurement of Goods &amp; Services through SC/ST MSEs</t>
  </si>
  <si>
    <t>7.4 Procurement of Goods &amp; Services through Women MSEs</t>
  </si>
  <si>
    <t>7.5 Procurement of Goods &amp; Services from GEM portal</t>
  </si>
  <si>
    <t>Company Identification Number (CIN)
(ex. U12345AA1234AAA123456)</t>
  </si>
  <si>
    <t>Permanent Account Number (PAN)</t>
  </si>
  <si>
    <t>Value of Services</t>
  </si>
  <si>
    <t xml:space="preserve">Total Employee (1)+(2)+(3) </t>
  </si>
  <si>
    <t>Casual Employee (3)</t>
  </si>
  <si>
    <t>Contractual Employee (2)</t>
  </si>
  <si>
    <t>Regular Employee (1)</t>
  </si>
  <si>
    <t>Regular Employee (4)</t>
  </si>
  <si>
    <t>Contractual Employee (5)</t>
  </si>
  <si>
    <t>Casual Employee (6)</t>
  </si>
  <si>
    <t xml:space="preserve">	Total Employee (4)+(5)+(6)</t>
  </si>
  <si>
    <t>3160M</t>
  </si>
  <si>
    <t xml:space="preserve">	TOTAL CASUAL / DAILY RATED WORKERS (FEMALE)</t>
  </si>
  <si>
    <t>3160F</t>
  </si>
  <si>
    <t>TOTAL CONTRACT WORKERS / EMPLOYEES (MALE)</t>
  </si>
  <si>
    <t>3159M</t>
  </si>
  <si>
    <t xml:space="preserve">	TOTAL CONTRACT WORKERS / EMPLOYEES (FEMALE)</t>
  </si>
  <si>
    <t>3159F</t>
  </si>
  <si>
    <t>NUMBER OF APPRENTICES ENGAGED DURING THE YEAR (MALE)</t>
  </si>
  <si>
    <t>3172M</t>
  </si>
  <si>
    <t xml:space="preserve">	NUMBER OF APPRENTICES ENGAGED DURING THE YEAR (FEMALE)</t>
  </si>
  <si>
    <t>3172F</t>
  </si>
  <si>
    <t>TOTAL CASUAL / DAILY RATED WORKERS (MALE)</t>
  </si>
  <si>
    <t>1.5.1</t>
  </si>
  <si>
    <t>1.5.2</t>
  </si>
  <si>
    <t>1.5.3</t>
  </si>
  <si>
    <t>1.6.3</t>
  </si>
  <si>
    <t>1.6.4</t>
  </si>
  <si>
    <t>1.6.5</t>
  </si>
  <si>
    <t>1.6.6</t>
  </si>
  <si>
    <t>Anticipated Cost (Rs. in Crore)*</t>
  </si>
  <si>
    <t xml:space="preserve">	Time gap in Completion [Sno.4 (Anticipated DOC) -Sno.3 (Original DOC)] in Days</t>
  </si>
  <si>
    <t>Share of CPSE in JVs</t>
  </si>
  <si>
    <t>1.7 Share of CPSE in JVs</t>
  </si>
  <si>
    <t xml:space="preserve">    Part IX: MOU Evaluation Related Information - Standalone Basis - Form I</t>
  </si>
  <si>
    <r>
      <t>Part IX Form 2: Main Products/Generation/Transmission/Services-</t>
    </r>
    <r>
      <rPr>
        <b/>
        <sz val="11"/>
        <color rgb="FFFF0000"/>
        <rFont val="Arial"/>
        <family val="2"/>
      </rPr>
      <t>for IND-AS CPSE</t>
    </r>
  </si>
  <si>
    <t>No. of Production / Services rendered (As per Signed MoU Target)</t>
  </si>
  <si>
    <t>Name of Production / Services rendered (Name as per Signed MoU Target)</t>
  </si>
  <si>
    <t>Product I</t>
  </si>
  <si>
    <t>Unit of Production / Services rendered (Unit as per Signed MoU Target)</t>
  </si>
  <si>
    <t>Installed Capacity</t>
  </si>
  <si>
    <t xml:space="preserve">	Actual Production / Services rendered</t>
  </si>
  <si>
    <t>Capacity Utilisation (%)</t>
  </si>
  <si>
    <t>Total Reserves &amp; Surplus (1021 + 1022 + 1024 + 1029 + 1027 + 1033 + 1036 + 1028 +1034+1031+1026 + 1294)</t>
  </si>
  <si>
    <t>Total Expenditure (1407 + 1406 + 1419 + 1408 + 1412 + 1409 + 1415 + 1418 + 1416 + 1414+1411+ 1676)</t>
  </si>
  <si>
    <t>Mission and Vision (in less than 1500 characters)</t>
  </si>
  <si>
    <t xml:space="preserve">	Number of joint ventures(including Operational,Under Liquidation,Under Closure/Closed ),if any (Numeric)</t>
  </si>
  <si>
    <t>Significant Events (in less than 1000 characters) (Do not add attachments)</t>
  </si>
  <si>
    <t>Total Property, Plant and Equipment (Gross) (1201 to 1205 + 1291)</t>
  </si>
  <si>
    <r>
      <t>Total other Intangible Assets (Gross) (1211 + 1212+ 1213 +1292</t>
    </r>
    <r>
      <rPr>
        <b/>
        <sz val="13"/>
        <color rgb="FFFF0000"/>
        <rFont val="Times New Roman"/>
        <family val="1"/>
      </rPr>
      <t>)</t>
    </r>
  </si>
  <si>
    <t>Total Investment in Equity Instruments (1241+1314+1341+1301+1302+1303+1304-1305)</t>
  </si>
  <si>
    <t xml:space="preserve">	% Holding</t>
  </si>
  <si>
    <t>As submitted by Ministry</t>
  </si>
  <si>
    <t>Cent.Gov. Holding (%)</t>
  </si>
  <si>
    <t xml:space="preserve">	As submitted by CPSE</t>
  </si>
  <si>
    <t>Difference</t>
  </si>
  <si>
    <t xml:space="preserve">	Holding Co. stake (%)</t>
  </si>
  <si>
    <t>Overseas location</t>
  </si>
  <si>
    <t xml:space="preserve">	Sanctioned Strength</t>
  </si>
  <si>
    <t xml:space="preserve">	Vacancy</t>
  </si>
  <si>
    <t>3061S</t>
  </si>
  <si>
    <t>3061V</t>
  </si>
  <si>
    <t>3062S</t>
  </si>
  <si>
    <t>3062V</t>
  </si>
  <si>
    <t>3063S</t>
  </si>
  <si>
    <t>3063V</t>
  </si>
  <si>
    <t>3066S</t>
  </si>
  <si>
    <t>3066V</t>
  </si>
  <si>
    <t>3067S</t>
  </si>
  <si>
    <t>3067V</t>
  </si>
  <si>
    <t>3081S</t>
  </si>
  <si>
    <t>3081V</t>
  </si>
  <si>
    <t>3082S</t>
  </si>
  <si>
    <t>3082V</t>
  </si>
  <si>
    <t>3083S</t>
  </si>
  <si>
    <t>3083V</t>
  </si>
  <si>
    <t>3086S</t>
  </si>
  <si>
    <t>3086V</t>
  </si>
  <si>
    <t>3087S</t>
  </si>
  <si>
    <t>3087V</t>
  </si>
  <si>
    <t>3110S</t>
  </si>
  <si>
    <t>3110V</t>
  </si>
  <si>
    <t>3111S</t>
  </si>
  <si>
    <t>3111V</t>
  </si>
  <si>
    <t>3112S</t>
  </si>
  <si>
    <t>3112V</t>
  </si>
  <si>
    <t>3116S</t>
  </si>
  <si>
    <t>3116V</t>
  </si>
  <si>
    <t>3117S</t>
  </si>
  <si>
    <t>3117V</t>
  </si>
  <si>
    <t>Eradicating hunger, poverty and malnutrition; promoting health care including preventive health care and sanitation including contribution to the ‘Swachh Bharat Kosh’ set-up by the Central Government for the promotion of sanitation and making available safe drinking water</t>
  </si>
  <si>
    <t>Promoting education, including special education and employment enhancing vocational skills especially among children, women, elderly, and the differently abled and livelihood enhancement projects</t>
  </si>
  <si>
    <t xml:space="preserve">	promoting gender equality and empowering women, setting up homes and hostels for women and orphans; setting up old age homes, day care centers and such other facilities for senior citizens and measures for reducing inequalities faced by socially and economically backward groups(3726+3727)</t>
  </si>
  <si>
    <t>Ensuring environmental sustainability, ecological balance, protection of flora and fauna, animal welfare, agro forestry, conservation of natural resources and maintaining quality of soil, air and water including contribution to the ‘Clean Ganga Fund’ set-up by the Central Government for rejuvenation of river Ganga</t>
  </si>
  <si>
    <t>Protection of national heritage, art and culture including restoration of building and sites of historical importance and works of art; setting up public libraries; promotion and development of traditional arts and handicrafts</t>
  </si>
  <si>
    <t>Measures for the benefit of armed forces veterans, war widows and their dependents;</t>
  </si>
  <si>
    <t>Training to promote rural sports, nationally recognized sports, Paralympic sports and Olympic sports;</t>
  </si>
  <si>
    <t>Contribution to the Prime Minister’s National Relief Fund or any other fund set up by the Central Government for socio-economic development and relief and welfare of the Scheduled Castes, the Scheduled Tribes, other backward classes, minorities and women</t>
  </si>
  <si>
    <t>Contributions or funds provided to technology incubators located within academic institutions which are approved by the Central Government</t>
  </si>
  <si>
    <r>
      <t xml:space="preserve">Profit/Loss of Current Year (2021-22) (B) </t>
    </r>
    <r>
      <rPr>
        <b/>
        <sz val="13"/>
        <rFont val="Times New Roman"/>
        <family val="1"/>
      </rPr>
      <t>Item Code 1339 should be same as Item Code 1600)</t>
    </r>
  </si>
  <si>
    <t xml:space="preserve">Securities Premium </t>
  </si>
  <si>
    <t>Others (will include Deferred payment liabilities. other loans &amp; advances and Liability component of compound financial instruments)</t>
  </si>
  <si>
    <t>Lease liabilities</t>
  </si>
  <si>
    <t>(A) total outstanding dues of micro enterprises and small enterprises; and</t>
  </si>
  <si>
    <t>1083 A</t>
  </si>
  <si>
    <t>(b) total outstanding dues of creditors other than micro enterprises and small enterprises.</t>
  </si>
  <si>
    <t>1083 B</t>
  </si>
  <si>
    <t>TOTAL NON-CURRENT LIABILITIES (1086+1080+1119+1125+1083+1065+1110+1295)</t>
  </si>
  <si>
    <t>Others (will include Deferred payment liabilities, other loans &amp; advances etc.)</t>
  </si>
  <si>
    <t>Total Short Term Borrowings (1060+1099+1351)</t>
  </si>
  <si>
    <t>a(iv)</t>
  </si>
  <si>
    <t>1350 A</t>
  </si>
  <si>
    <t>1350 B</t>
  </si>
  <si>
    <t>Trade Payables (1350A + 1350B)</t>
  </si>
  <si>
    <t>a (v)</t>
  </si>
  <si>
    <r>
      <t xml:space="preserve">Total Other Financial Liabilities </t>
    </r>
    <r>
      <rPr>
        <sz val="13"/>
        <rFont val="Times New Roman"/>
        <family val="1"/>
      </rPr>
      <t>(1352+1353+1355+1356+1359)</t>
    </r>
  </si>
  <si>
    <t>TOTAL FINANCIAL LIABILITIES (1296+1350+1361+1297)</t>
  </si>
  <si>
    <t>Total Income (1410 + 1402)</t>
  </si>
  <si>
    <r>
      <t xml:space="preserve">TOTAL ASSETS </t>
    </r>
    <r>
      <rPr>
        <b/>
        <sz val="13"/>
        <color rgb="FFFF0000"/>
        <rFont val="Times New Roman"/>
        <family val="1"/>
      </rPr>
      <t>(1309+1230+3651+1293)</t>
    </r>
  </si>
  <si>
    <t>Input data sheet for PE Survey 2022-23 (for IND-AS CPSEs)</t>
  </si>
  <si>
    <t>Profit/Loss of Current Year (2022-23) (B) Item Code 1339 should be same as Item Code 1600)</t>
  </si>
  <si>
    <t>Opening Balance of P/L Account as on 1.4.2022  (A)</t>
  </si>
  <si>
    <t>Number of Employees (2022-23)</t>
  </si>
  <si>
    <t>2022-23 (Read only)</t>
  </si>
  <si>
    <t>Figures in   Rupees Lakhs (2022-23)</t>
  </si>
  <si>
    <t>Figures  in Number (2022-23)</t>
  </si>
  <si>
    <t xml:space="preserve"> NUMBER OF EMPLOYEES RETIRED DURING 2022-23</t>
  </si>
  <si>
    <t>NUMBER OF EMPLOYEES RECRUITED AS REGULAR DURING 2022-23</t>
  </si>
  <si>
    <t>AS REGULAR DURING 2022-23</t>
  </si>
  <si>
    <t>VRS DURING 2022-23</t>
  </si>
  <si>
    <t>AMOUNT OF EX-GRATIA PAYMENT MADE DURING  2022-23</t>
  </si>
  <si>
    <t>OUTSTANDING DUES SETTLED DURING 2022-23</t>
  </si>
  <si>
    <t>PROCUREMENT 2022-23 (Rs. in lakhs)</t>
  </si>
  <si>
    <t>Carried forward CSR fund from previous year 2022-23</t>
  </si>
  <si>
    <t>Amount  allocated for CSR during 2022-23</t>
  </si>
  <si>
    <t>Actual CSR expenditure incurred by CPSE during 2022-23</t>
  </si>
  <si>
    <t xml:space="preserve">  Activity wise CSR expenditure (2022-23)</t>
  </si>
  <si>
    <t>Number of Employees(2021-22)</t>
  </si>
  <si>
    <t>Part IV: State-wise Fixed Assets and Employment as on 31.03.2023</t>
  </si>
  <si>
    <t>Details of Skill training imparted during 2022-23.</t>
  </si>
  <si>
    <t>No. of persons engaged for apprenticeship during 2022-23</t>
  </si>
  <si>
    <t xml:space="preserve">                                                      2022-23</t>
  </si>
  <si>
    <t xml:space="preserve">5.1           Budgetary Support  during  2022-23                                                                                                               </t>
  </si>
  <si>
    <t>2022-23</t>
  </si>
  <si>
    <t>No. of Joint Ventures (JVs) does the CPSE have (as on 31.03.2023) :</t>
  </si>
  <si>
    <t xml:space="preserve">	CAPEX INFORMATION (As per Financial Year 2022-23)</t>
  </si>
  <si>
    <t>CAPEX INFORMATION (upto 31st Dec 2022 of FY 2022-23)</t>
  </si>
  <si>
    <t>2.1 Total CAPEX upto 31st Dec 2022</t>
  </si>
  <si>
    <t>Is Exemption of posts from the rule of immediate absorption taken (Y/N)</t>
  </si>
  <si>
    <t>If Yes, Number of posts exempted</t>
  </si>
  <si>
    <t>Closing Balance as on 31.3.2023  (C9) = (A+C7-C8)</t>
  </si>
  <si>
    <t>Sanctioned Strength</t>
  </si>
  <si>
    <t>Deputation Strength</t>
  </si>
  <si>
    <t>Unspent amount of CSR as on 31.03.2023</t>
  </si>
  <si>
    <t>If Listed, Listed for</t>
  </si>
  <si>
    <t>Total paid-up capital (Part I Form II Code 1010)</t>
  </si>
  <si>
    <t xml:space="preserve">	Loans (Part I Form II Code 1065 &amp; 1110)</t>
  </si>
  <si>
    <t xml:space="preserve">	Revenue from Operation (Part II Code 1410)</t>
  </si>
  <si>
    <t xml:space="preserve">	Other Income (Part II Code 1402)</t>
  </si>
  <si>
    <t xml:space="preserve">	Overall Profit / Loss (Part II Code 1600)</t>
  </si>
  <si>
    <t xml:space="preserve">	Reserves and surplus (Part I Form II Code 1030)</t>
  </si>
  <si>
    <t xml:space="preserve">	Dividend (Part I Form II Code 1480)</t>
  </si>
  <si>
    <t xml:space="preserve">Contribution to central exchequer (Part III Form II Code 2020)	</t>
  </si>
  <si>
    <t xml:space="preserve">	Foreign exchange earnings (Part III Form I Code 1510)</t>
  </si>
  <si>
    <t xml:space="preserve">	No. of Regular Employees (Part VI Form I Code 3080)</t>
  </si>
  <si>
    <t xml:space="preserve">Unspent CSR Amount of previous years not carried forward (Part-VI : Form III Code 1423-1424)	</t>
  </si>
  <si>
    <t>Reasons for "NIL" Value of Production (Part III: Form I- 2063)</t>
  </si>
  <si>
    <t>Reasons for "NIL" Value of Services(Part III: Form I- 2068)</t>
  </si>
  <si>
    <t>Company Grading (Maharatna /Nav Ratna/Mini Ratna I/Mini Ratna II) Note: Company grading status should be as of 31st March 2023</t>
  </si>
  <si>
    <t>AMOUNT OF OUTSTANDING DUES, if any, as on 31.3.2023</t>
  </si>
  <si>
    <t xml:space="preserve">  Details of total Board of Directors as on 31.03.2023</t>
  </si>
  <si>
    <t>As on 31.03.2023</t>
  </si>
  <si>
    <t xml:space="preserve"> Details of Credit Rating  (outstanding as on 31.03.2023)</t>
  </si>
  <si>
    <t>Name of the Stock Exchange(s), if listed</t>
  </si>
  <si>
    <t>If Difference is not 0, then Reasons</t>
  </si>
  <si>
    <t>01.04.2016/01.04.2017/01.04.2018/01.04.2019/01.04.2020/01.04.2021/01.04.2022</t>
  </si>
  <si>
    <t>Industrial/Business Operations (Please refer Volume 2 of PE Survey 2021-22)</t>
  </si>
  <si>
    <t>The Company (Introduction) (Please refer Volume 2 of PE Survey 2021-22)</t>
  </si>
  <si>
    <t>Strategic Issues/Future Outlook (Please refer Volume 2 of PE Survey 2021-22)</t>
  </si>
  <si>
    <t>Name of Chairman/CMD</t>
  </si>
  <si>
    <t>E-mail ID of Chairman/CMD</t>
  </si>
  <si>
    <t>Telephone Number of Chairman/CMD</t>
  </si>
  <si>
    <t>Moble Number of Chairman/CMD</t>
  </si>
  <si>
    <t>Name of Managing Director</t>
  </si>
  <si>
    <t>E-mail ID of Managing Director</t>
  </si>
  <si>
    <t>Telephone Number of Managing Director</t>
  </si>
  <si>
    <t>Moble Number of Managing Director</t>
  </si>
  <si>
    <t>In case of post of MD  is same as Chairman/CMD,</t>
  </si>
  <si>
    <t>(i) No. of Indian Subsidiaries (Whose registered offices in India)</t>
  </si>
  <si>
    <t>(ii) No. of Foreign Subsidiaries (whose Registered office is outside India)</t>
  </si>
  <si>
    <t>Number of immediate subsidiaries, if any (Numeric)</t>
  </si>
  <si>
    <t xml:space="preserve">Name of Immidiate Holding Company, if any. </t>
  </si>
  <si>
    <t>Whether IND-AS is applicable</t>
  </si>
  <si>
    <t>1.15 (i)</t>
  </si>
  <si>
    <t>1.15 (ii)</t>
  </si>
  <si>
    <t>1.15 (iii)</t>
  </si>
  <si>
    <t>Please provide No. of employees in case posted on Deputation/Assignment job from other PSU/Govt department.</t>
  </si>
  <si>
    <t>Dividend Paid during the year (Excluding DDT)</t>
  </si>
  <si>
    <t>Proportionate CAPEX by JVs</t>
  </si>
  <si>
    <t>Revenue from Overseas Projects</t>
  </si>
  <si>
    <t>Share Price (Closing price as on 31st March of Previous Year)</t>
  </si>
  <si>
    <t>No. of Shares Outstanding (as on 31st March of Previous Year)</t>
  </si>
  <si>
    <t>Share Price (Closing price as on 31st March of Current Year)</t>
  </si>
  <si>
    <t>No. of Shares Outstanding (as on 31st March of Current Year)</t>
  </si>
  <si>
    <t>Redemption of Bonus Preference Shares</t>
  </si>
  <si>
    <t>Dividend on Bonus Preference Shares</t>
  </si>
  <si>
    <t>Redemption on Bonus Debentures</t>
  </si>
  <si>
    <t>Interest on Bonus Debentures</t>
  </si>
  <si>
    <t>Trade Receivables (Including Unbilled and Not Due)</t>
  </si>
  <si>
    <t>Unbilled Trade Receivables</t>
  </si>
  <si>
    <t>Total Employees (4+5+6+7)</t>
  </si>
  <si>
    <t>Remarks (If total No.of Employees is "Zero")</t>
  </si>
  <si>
    <t>Note</t>
  </si>
  <si>
    <t>Auto populated last year data here</t>
  </si>
  <si>
    <t>No.of posts exempted.</t>
  </si>
  <si>
    <t>To be autopopulated and editable</t>
  </si>
  <si>
    <t>Should be equal to or more than 500 cr</t>
  </si>
  <si>
    <t>Employees on Deputation/Assignment jobs (7)</t>
  </si>
  <si>
    <t>3131A</t>
  </si>
  <si>
    <t>3132A</t>
  </si>
  <si>
    <t>3133A</t>
  </si>
  <si>
    <t>3135A</t>
  </si>
  <si>
    <t>3136A</t>
  </si>
  <si>
    <t>3137A</t>
  </si>
  <si>
    <t>3140A</t>
  </si>
  <si>
    <t>3150A</t>
  </si>
  <si>
    <t xml:space="preserve">Total   (3132A+3133A) </t>
  </si>
  <si>
    <t xml:space="preserve">Total    (3136A+3137A) </t>
  </si>
  <si>
    <t>%age</t>
  </si>
  <si>
    <t xml:space="preserve"> %age of Female employees</t>
  </si>
  <si>
    <t>1.5.2(a)</t>
  </si>
  <si>
    <t xml:space="preserve">	TOTAL CASUAL / DAILY RATED WORKERS (TRANSGENDER)</t>
  </si>
  <si>
    <t>3160T</t>
  </si>
  <si>
    <t xml:space="preserve">	TOTAL CASUAL / DAILY RATED WORKERS (3160M+3160F+3160T)</t>
  </si>
  <si>
    <t xml:space="preserve">	TOTAL CONTRACT WORKERS / EMPLOYEES (TRANSGENDER)</t>
  </si>
  <si>
    <t>3159T</t>
  </si>
  <si>
    <t xml:space="preserve">	TOTAL CONTRACT WORKERS / EMPLOYEES (3159M+3159F+3159T)</t>
  </si>
  <si>
    <t>1.6.5(a)</t>
  </si>
  <si>
    <t xml:space="preserve">	NUMBER OF APPRENTICES ENGAGED DURING THE YEAR (TRANSGENDER)</t>
  </si>
  <si>
    <t>3172T</t>
  </si>
  <si>
    <t>NUMBER OF APPRENTICES ENGAGED DURING THE YEAR (3172M+3172F+3172T)</t>
  </si>
  <si>
    <t xml:space="preserve"> Total number of Transgender employees    (3131A+3135A+3140A)</t>
  </si>
  <si>
    <t>Name of the CMD/MD/Both</t>
  </si>
  <si>
    <t>Select from Drop Down (Chairman/CMD,MD,Both)</t>
  </si>
  <si>
    <t>PESB/SCSC/CSB or Others (Drop down).
In case others is selected, a "Remarks" field will be opened to put the details.</t>
  </si>
  <si>
    <t xml:space="preserve">	Contact Telephone/Mobile No. of Nodal Officer</t>
  </si>
  <si>
    <t xml:space="preserve">	Contact Telephone/Mobile No. of Dealing officer</t>
  </si>
  <si>
    <t>Autopopulated from last year and editable</t>
  </si>
  <si>
    <t xml:space="preserve">It will be blocked </t>
  </si>
  <si>
    <t xml:space="preserve">	(ii) Since when under this Schedule</t>
  </si>
  <si>
    <t xml:space="preserve">(i) Schedule of company  (Select – A / B / C / D / others)                                     </t>
  </si>
  <si>
    <t>1.15 (iv)</t>
  </si>
  <si>
    <t>(Since when Ratna Category has been alloted</t>
  </si>
  <si>
    <t xml:space="preserve">	Whether MoU Signed with Administrative Company?</t>
  </si>
  <si>
    <t>Bonds/ or Shares/ or both shares and bonds (Select from Drop down)</t>
  </si>
  <si>
    <t>NSE/BSE/Both (Select from drop down)</t>
  </si>
  <si>
    <t>Autopopulated from last year data and will be editable only on request and will be done after obtaining a email request with supporting docs.</t>
  </si>
  <si>
    <t xml:space="preserve">	Type of formation</t>
  </si>
  <si>
    <t>SPV/BOO/BOOT/BOT/HAM/Others/Not applicable (Select from Drop down)</t>
  </si>
  <si>
    <t>Whether the CPSE is covered under Section-8 or Section-25 of Companies Act</t>
  </si>
  <si>
    <t>Sec 8, Companies act 2013/ Section 25, companies act 1956, Both, No (Select from Drop down)</t>
  </si>
  <si>
    <t>Auto populated from the last  year data and same will not be editable. Any changes to be made on furnishing email request along with supporting document.</t>
  </si>
  <si>
    <t>Auto populated from the last  year data of 2021-22 and same will not be editable. Any changes to be made on furnishing email request along with supporting document.</t>
  </si>
  <si>
    <t>Note:Every field is mandatory
Data has been populated from last year 2021-22,Kindly verify the data.
** CPSEs for whom IND-AS is applicable w.e.f. 01.04.2022 are to submit the restated data for year the 2021-22 in PE Survey format by sending e-mail at psesurvey@nic.in</t>
  </si>
  <si>
    <t>If total is "0", then this field is opened for remakrs</t>
  </si>
  <si>
    <t>1.4  (A)</t>
  </si>
  <si>
    <t>              Supervisory</t>
  </si>
  <si>
    <t xml:space="preserve">	CATEGORY-WISE BREAK-UP OF REGULAR TRANSGENDER EMPLOYEES</t>
  </si>
  <si>
    <t>1.9 (A)</t>
  </si>
  <si>
    <t xml:space="preserve">	NUMBER OF TRANSGENDER EMPLOYEES RECRUITED</t>
  </si>
  <si>
    <t xml:space="preserve">1.9(A).1            Managerial/Executives </t>
  </si>
  <si>
    <t xml:space="preserve">1.9(A).2            Supervisors </t>
  </si>
  <si>
    <t xml:space="preserve">1.9(A).3             Workers </t>
  </si>
  <si>
    <t>3251A</t>
  </si>
  <si>
    <t>3252A</t>
  </si>
  <si>
    <t>3253A</t>
  </si>
  <si>
    <t>3260A</t>
  </si>
  <si>
    <t xml:space="preserve">                   Total      (3251A to 3253A) </t>
  </si>
  <si>
    <t xml:space="preserve">	NUMBER OF EMPLOYEES RECRUITED UNDER EWS (Economic Weaker Section)</t>
  </si>
  <si>
    <t xml:space="preserve">1.11.1            Managerial/Executives </t>
  </si>
  <si>
    <t xml:space="preserve">1.11.2            Supervisors </t>
  </si>
  <si>
    <t xml:space="preserve">1.11.3             Workers </t>
  </si>
  <si>
    <t xml:space="preserve">1.12.3             Workers </t>
  </si>
  <si>
    <t>Total (3267 to 3269)</t>
  </si>
  <si>
    <t xml:space="preserve">   	Total (3271 to 3273)</t>
  </si>
  <si>
    <t xml:space="preserve">	NUMBER OF VACANCIES UNDER EWS (Economic Weaker Section)</t>
  </si>
  <si>
    <t xml:space="preserve">1.13.1           Executives </t>
  </si>
  <si>
    <t xml:space="preserve">1.13.2           Supervisors(Non-Unionized) </t>
  </si>
  <si>
    <t xml:space="preserve">1.13.3           Supervisors  (Unionized) </t>
  </si>
  <si>
    <t xml:space="preserve">1.13.4           Workers </t>
  </si>
  <si>
    <t xml:space="preserve">1.14.3            Workers </t>
  </si>
  <si>
    <t xml:space="preserve"> Number of employees who sought retirement under VRS during current year</t>
  </si>
  <si>
    <t>1.15.1           Managerial/Executive</t>
  </si>
  <si>
    <t>1.15.2           Supervisors</t>
  </si>
  <si>
    <t>1.15.3           Workers</t>
  </si>
  <si>
    <t xml:space="preserve">1.16.1            Managerial/Executives </t>
  </si>
  <si>
    <t xml:space="preserve">1.16.2            Supervisors </t>
  </si>
  <si>
    <t xml:space="preserve">1.16.3             Workers </t>
  </si>
  <si>
    <t>1.22</t>
  </si>
  <si>
    <t xml:space="preserve">1.17.1            Managerial/Executives </t>
  </si>
  <si>
    <t xml:space="preserve">1.17.2            Supervisors </t>
  </si>
  <si>
    <t xml:space="preserve">1.17.3            Workers </t>
  </si>
  <si>
    <t xml:space="preserve">1.18.1            Through own resources </t>
  </si>
  <si>
    <t xml:space="preserve">1.18.2            Through budgetary support </t>
  </si>
  <si>
    <t xml:space="preserve">1.19.1           Managerial/Executives </t>
  </si>
  <si>
    <t xml:space="preserve">1.19.2          Supervisors </t>
  </si>
  <si>
    <t xml:space="preserve">1.19.3           Workers </t>
  </si>
  <si>
    <t xml:space="preserve">1.22.1 E 0 </t>
  </si>
  <si>
    <t>1.22.2 E1</t>
  </si>
  <si>
    <t>1.22.3 E2</t>
  </si>
  <si>
    <t>1.22.4 E3</t>
  </si>
  <si>
    <t>1.22.5 E4</t>
  </si>
  <si>
    <t>1.22.6 E5</t>
  </si>
  <si>
    <t>1.22.7 E6</t>
  </si>
  <si>
    <t>1.22.8 E7</t>
  </si>
  <si>
    <t>1.22.9 E8</t>
  </si>
  <si>
    <t>1.22.10 E9</t>
  </si>
  <si>
    <t>1.22.11      Functional Directors + CEO</t>
  </si>
  <si>
    <t xml:space="preserve"> 1.22.12     Total (IDA) 3541 to  3543 +3581 to 3588)</t>
  </si>
  <si>
    <t>3541S</t>
  </si>
  <si>
    <t>3541D</t>
  </si>
  <si>
    <t>3581S</t>
  </si>
  <si>
    <t>3581D</t>
  </si>
  <si>
    <t>3582S</t>
  </si>
  <si>
    <t>3582D</t>
  </si>
  <si>
    <t>3583S</t>
  </si>
  <si>
    <t>3583D</t>
  </si>
  <si>
    <t>3584S</t>
  </si>
  <si>
    <t>3584D</t>
  </si>
  <si>
    <t>3585S</t>
  </si>
  <si>
    <t>3585D</t>
  </si>
  <si>
    <t>3586S</t>
  </si>
  <si>
    <t>3586D</t>
  </si>
  <si>
    <t>3542S</t>
  </si>
  <si>
    <t>3542D</t>
  </si>
  <si>
    <t>3587S</t>
  </si>
  <si>
    <t>3587D</t>
  </si>
  <si>
    <t>3588S</t>
  </si>
  <si>
    <t>3588D</t>
  </si>
  <si>
    <t xml:space="preserve"> 1.23.1      E 0</t>
  </si>
  <si>
    <t>1.23.2 E 1</t>
  </si>
  <si>
    <t>1.23.3 E2</t>
  </si>
  <si>
    <t>1.23.4 E3</t>
  </si>
  <si>
    <t>1.23.5 E4</t>
  </si>
  <si>
    <t>1.23.6 E5</t>
  </si>
  <si>
    <t>1.23.7 E6</t>
  </si>
  <si>
    <t xml:space="preserve"> 1.23.8 E7</t>
  </si>
  <si>
    <t>1.23.9 E8</t>
  </si>
  <si>
    <t>1.23.10 E9</t>
  </si>
  <si>
    <t xml:space="preserve"> 1.23.11     Functional Directors + CEO</t>
  </si>
  <si>
    <t xml:space="preserve"> 1.23.12 Total (CDA) 3551 to  3553 +  3591 to 3598)</t>
  </si>
  <si>
    <t xml:space="preserve">1.24.1            Executives </t>
  </si>
  <si>
    <t xml:space="preserve">1.24.2            Supervisors (Non-unionized) </t>
  </si>
  <si>
    <t xml:space="preserve">1.24.3            Supervisors  (unionized) </t>
  </si>
  <si>
    <t xml:space="preserve">1.24.4            Workers </t>
  </si>
  <si>
    <t xml:space="preserve">1.26.1     Salary and Wages Dues </t>
  </si>
  <si>
    <t>1.26.2     Statutory Dues</t>
  </si>
  <si>
    <t>1.26.3     Others Dues</t>
  </si>
  <si>
    <t xml:space="preserve"> 1.27.1     Salary &amp; Wages</t>
  </si>
  <si>
    <t>1.27.2     Statuary Dues</t>
  </si>
  <si>
    <t>1.27.3     Other Dues</t>
  </si>
  <si>
    <t xml:space="preserve">	Total Expenditure under CSR in the Annual Theme (Health &amp; Nutrition) (Rs in Lakhs) 2022-2023</t>
  </si>
  <si>
    <t>Own Employees / outsiders/NIL</t>
  </si>
  <si>
    <t>Autopopulated from 3172 (part VI)</t>
  </si>
  <si>
    <t>(Data has been populated from last year. kindly Update)</t>
  </si>
  <si>
    <t>Information on Mega and Major Projects under Implementation (Costing Rs. 500 crore and and above)</t>
  </si>
  <si>
    <t>10.1	CSR expenditure (Part VI Form III Code 1413)</t>
  </si>
  <si>
    <t>10.2 Total Annual CSR data from Monthly forms (Part B)</t>
  </si>
  <si>
    <t>17.1 Total Employees (T-3080, F-3150)</t>
  </si>
  <si>
    <t xml:space="preserve">	17.2 - Managerial / Executives (T-3061,F-3131)</t>
  </si>
  <si>
    <t xml:space="preserve">	17.3 - Supervisory (T-3065,F-3135)</t>
  </si>
  <si>
    <t xml:space="preserve">	17.4 - Skilled (T-3066,F-3136)</t>
  </si>
  <si>
    <t>17.5 - Un-skilled (T-3067,F-3137)</t>
  </si>
  <si>
    <t>Total Employees(T)</t>
  </si>
  <si>
    <t xml:space="preserve">	Female Employees(F)</t>
  </si>
  <si>
    <t>Total Employees (T-3080)</t>
  </si>
  <si>
    <t>18.1 -ST (3420)</t>
  </si>
  <si>
    <t xml:space="preserve">	18.2 -SC (3410)</t>
  </si>
  <si>
    <t>18.3 -OBC (3430)</t>
  </si>
  <si>
    <t xml:space="preserve">	Total Employees (T-3080)</t>
  </si>
  <si>
    <t xml:space="preserve">	19.1 - Female (3150)</t>
  </si>
  <si>
    <t xml:space="preserve">	19.2 - Transgender (3150A)</t>
  </si>
  <si>
    <t xml:space="preserve">	19.3 - Male (3080-3150-3150A)</t>
  </si>
  <si>
    <t>New iTems marked in this colour</t>
  </si>
  <si>
    <t>Nodal Officer (Company Secretary) for PE Survey 2022-23</t>
  </si>
  <si>
    <t>2022-23 Figures Rupees in Lakh (Rounded off)</t>
  </si>
  <si>
    <t>Figures Rupees in Lakh (Rounded off) 2022-23</t>
  </si>
  <si>
    <t>1. All figures in this part are autopopulated from other forms as mentioned in respective fields.
2. All Reason fields are mandatory</t>
  </si>
  <si>
    <t>Mode of selection (CMD)</t>
  </si>
  <si>
    <t>Mode of selection (MD)</t>
  </si>
  <si>
    <t>Previous year information is auto populated. Any change in the same may be edited otherwise may be confirmed as it is.</t>
  </si>
  <si>
    <t>2.11 Other Expenses</t>
  </si>
  <si>
    <t xml:space="preserve">Finance Cost </t>
  </si>
  <si>
    <t>18.1 Basic  (decimal allowed)</t>
  </si>
  <si>
    <t>18.2  Diluted  (decimal allowed)</t>
  </si>
  <si>
    <t>14.1 Total Amount of CSR projects and their status in Aspirational Districts</t>
  </si>
  <si>
    <t xml:space="preserve"> 14.2 Details of CSR projects and their status in Aspirational Districts (If Not Applicable then Select "No") </t>
  </si>
  <si>
    <t>Trade Payables (1083A+1083B)</t>
  </si>
  <si>
    <t>Long Term Borrowing (Including Long Lease Liabilities) (Part-I Form-II Code (1065+1295)</t>
  </si>
  <si>
    <t xml:space="preserve"> Auto populate</t>
  </si>
  <si>
    <t>Short Term Borrowing (Including Short Lease Liabilities) Part-I Form-II Code (1296+1297)</t>
  </si>
  <si>
    <t xml:space="preserve">	Total Expenses (Part-II Form-I Code) (1420+1435+1436+1450)</t>
  </si>
  <si>
    <t>To be in date format (DD MM YYYY)</t>
  </si>
  <si>
    <t>1001/1010</t>
  </si>
  <si>
    <t>1003/1010</t>
  </si>
  <si>
    <t xml:space="preserve">Note: </t>
  </si>
  <si>
    <t>The data from previous year has been autopopulated. Please edit or verfiy as the case may be.</t>
  </si>
  <si>
    <r>
      <t>District Name</t>
    </r>
    <r>
      <rPr>
        <sz val="11"/>
        <color indexed="10"/>
        <rFont val="Arial"/>
        <family val="2"/>
      </rPr>
      <t> </t>
    </r>
  </si>
  <si>
    <t>Sector Name</t>
  </si>
  <si>
    <t>Whether Project is related to COVID (Yes/No)</t>
  </si>
  <si>
    <t>Date of Receipt of project from District Administration (mm-yyyy)</t>
  </si>
  <si>
    <t>Status of the Project (Approve/Under Review)</t>
  </si>
  <si>
    <t xml:space="preserve"> Amount Requested for the project (in crores)</t>
  </si>
  <si>
    <t>Amount Actually Sanctioned (in crores)</t>
  </si>
  <si>
    <t>Amount Actually Disbursed to the District Administration (in crores)</t>
  </si>
  <si>
    <t>Reason (if the project/disburement is pending) (max 500 Char.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</si>
</sst>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0.0"/>
  </numFmts>
  <fonts count="47" x14ac:knownFonts="1">
    <font>
      <sz val="11"/>
      <color theme="1"/>
      <name val="Calibri"/>
      <family val="2"/>
      <scheme val="minor"/>
    </font>
    <font>
      <b/>
      <sz val="11"/>
      <color theme="1"/>
      <name val="Times New Roman"/>
      <family val="1"/>
    </font>
    <font>
      <sz val="11"/>
      <color theme="1"/>
      <name val="Times New Roman"/>
      <family val="1"/>
    </font>
    <font>
      <b/>
      <sz val="11"/>
      <color rgb="FF000000"/>
      <name val="Times New Roman"/>
      <family val="1"/>
    </font>
    <font>
      <sz val="11"/>
      <color theme="1"/>
      <name val="Calibri"/>
      <family val="2"/>
      <scheme val="minor"/>
    </font>
    <font>
      <b/>
      <u/>
      <sz val="11"/>
      <color theme="1"/>
      <name val="Times New Roman"/>
      <family val="1"/>
    </font>
    <font>
      <b/>
      <sz val="10"/>
      <color theme="1"/>
      <name val="Times New Roman"/>
      <family val="1"/>
    </font>
    <font>
      <sz val="11"/>
      <color rgb="FF000000"/>
      <name val="Times New Roman"/>
      <family val="1"/>
    </font>
    <font>
      <b/>
      <sz val="9"/>
      <color indexed="81"/>
      <name val="Tahoma"/>
      <family val="2"/>
    </font>
    <font>
      <sz val="9"/>
      <color indexed="81"/>
      <name val="Tahoma"/>
      <family val="2"/>
    </font>
    <font>
      <b/>
      <sz val="11"/>
      <color rgb="FFFF0000"/>
      <name val="Times New Roman"/>
      <family val="1"/>
    </font>
    <font>
      <b/>
      <sz val="17"/>
      <color theme="1"/>
      <name val="Times New Roman"/>
      <family val="1"/>
    </font>
    <font>
      <b/>
      <sz val="13"/>
      <color theme="1"/>
      <name val="Times New Roman"/>
      <family val="1"/>
    </font>
    <font>
      <sz val="13"/>
      <color theme="1"/>
      <name val="Times New Roman"/>
      <family val="1"/>
    </font>
    <font>
      <b/>
      <sz val="12"/>
      <color theme="1"/>
      <name val="Times New Roman"/>
      <family val="1"/>
    </font>
    <font>
      <b/>
      <sz val="13"/>
      <name val="Times New Roman"/>
      <family val="1"/>
    </font>
    <font>
      <sz val="13"/>
      <name val="Calibri"/>
      <family val="2"/>
      <scheme val="minor"/>
    </font>
    <font>
      <sz val="13"/>
      <name val="Times New Roman"/>
      <family val="1"/>
    </font>
    <font>
      <b/>
      <sz val="16"/>
      <name val="Times New Roman"/>
      <family val="1"/>
    </font>
    <font>
      <b/>
      <sz val="16"/>
      <color theme="1"/>
      <name val="Times New Roman"/>
      <family val="1"/>
    </font>
    <font>
      <b/>
      <u/>
      <sz val="16"/>
      <color theme="1"/>
      <name val="Times New Roman"/>
      <family val="1"/>
    </font>
    <font>
      <sz val="16"/>
      <color theme="1"/>
      <name val="Times New Roman"/>
      <family val="1"/>
    </font>
    <font>
      <b/>
      <sz val="11"/>
      <color theme="1"/>
      <name val="Calibri"/>
      <family val="2"/>
      <scheme val="minor"/>
    </font>
    <font>
      <b/>
      <sz val="11"/>
      <color rgb="FF333333"/>
      <name val="Arial"/>
      <family val="2"/>
    </font>
    <font>
      <b/>
      <sz val="8"/>
      <color rgb="FF000000"/>
      <name val="Verdana"/>
      <family val="2"/>
    </font>
    <font>
      <b/>
      <sz val="8"/>
      <color rgb="FFFF0000"/>
      <name val="Verdana"/>
      <family val="2"/>
    </font>
    <font>
      <u/>
      <sz val="11"/>
      <color theme="10"/>
      <name val="Calibri"/>
      <family val="2"/>
      <scheme val="minor"/>
    </font>
    <font>
      <b/>
      <sz val="8"/>
      <color theme="1"/>
      <name val="Verdana"/>
      <family val="2"/>
    </font>
    <font>
      <sz val="11"/>
      <color rgb="FF333333"/>
      <name val="Times New Roman"/>
      <family val="1"/>
    </font>
    <font>
      <sz val="11"/>
      <color rgb="FF000000"/>
      <name val="Arial"/>
      <family val="2"/>
    </font>
    <font>
      <b/>
      <sz val="10"/>
      <color theme="1"/>
      <name val="Arial"/>
      <family val="2"/>
    </font>
    <font>
      <b/>
      <sz val="11"/>
      <color rgb="FF000000"/>
      <name val="Calibri"/>
      <family val="2"/>
      <scheme val="minor"/>
    </font>
    <font>
      <sz val="11"/>
      <color rgb="FF0000FF"/>
      <name val="Calibri"/>
      <family val="2"/>
      <scheme val="minor"/>
    </font>
    <font>
      <sz val="11"/>
      <color rgb="FFFF0000"/>
      <name val="Calibri"/>
      <family val="2"/>
      <scheme val="minor"/>
    </font>
    <font>
      <b/>
      <sz val="13"/>
      <color rgb="FFFF0000"/>
      <name val="Times New Roman"/>
      <family val="1"/>
    </font>
    <font>
      <sz val="11"/>
      <color rgb="FFFF0000"/>
      <name val="Times New Roman"/>
      <family val="1"/>
    </font>
    <font>
      <b/>
      <sz val="10"/>
      <color rgb="FF000000"/>
      <name val="Arial"/>
      <family val="2"/>
    </font>
    <font>
      <sz val="10"/>
      <color rgb="FF000000"/>
      <name val="Arial"/>
      <family val="2"/>
    </font>
    <font>
      <b/>
      <sz val="11"/>
      <color rgb="FF333333"/>
      <name val="Times New Roman"/>
      <family val="1"/>
    </font>
    <font>
      <b/>
      <sz val="11"/>
      <color rgb="FFFF0000"/>
      <name val="Arial"/>
      <family val="2"/>
    </font>
    <font>
      <b/>
      <sz val="11"/>
      <color rgb="FFFF0000"/>
      <name val="Calibri"/>
      <family val="2"/>
      <scheme val="minor"/>
    </font>
    <font>
      <sz val="11"/>
      <name val="Calibri"/>
      <family val="2"/>
      <scheme val="minor"/>
    </font>
    <font>
      <b/>
      <sz val="11"/>
      <name val="Times New Roman"/>
      <family val="1"/>
    </font>
    <font>
      <sz val="10"/>
      <name val="Arial"/>
      <family val="2"/>
    </font>
    <font>
      <sz val="10"/>
      <color theme="1"/>
      <name val="Arial"/>
      <family val="2"/>
    </font>
    <font>
      <b/>
      <sz val="10"/>
      <color rgb="FF333333"/>
      <name val="Arial"/>
      <family val="2"/>
    </font>
    <font>
      <sz val="11"/>
      <color indexed="10"/>
      <name val="Arial"/>
      <family val="2"/>
    </font>
  </fonts>
  <fills count="10">
    <fill>
      <patternFill patternType="none"/>
    </fill>
    <fill>
      <patternFill patternType="gray125"/>
    </fill>
    <fill>
      <patternFill patternType="solid">
        <fgColor rgb="FFFFFF00"/>
        <bgColor indexed="64"/>
      </patternFill>
    </fill>
    <fill>
      <patternFill patternType="solid">
        <fgColor rgb="FFFFFFFF"/>
        <bgColor indexed="64"/>
      </patternFill>
    </fill>
    <fill>
      <patternFill patternType="solid">
        <fgColor theme="0"/>
        <bgColor indexed="64"/>
      </patternFill>
    </fill>
    <fill>
      <patternFill patternType="solid">
        <fgColor rgb="FF00B0F0"/>
        <bgColor indexed="64"/>
      </patternFill>
    </fill>
    <fill>
      <patternFill patternType="solid">
        <fgColor rgb="FF92D05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2" tint="-0.249977111117893"/>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
      <left style="thin">
        <color rgb="FF004080"/>
      </left>
      <right style="thin">
        <color rgb="FF004080"/>
      </right>
      <top style="thin">
        <color rgb="FF004080"/>
      </top>
      <bottom style="thin">
        <color rgb="FF004080"/>
      </bottom>
      <diagonal/>
    </border>
    <border>
      <left style="thin">
        <color rgb="FF336699"/>
      </left>
      <right style="thin">
        <color rgb="FF336699"/>
      </right>
      <top style="thin">
        <color rgb="FF336699"/>
      </top>
      <bottom style="thin">
        <color rgb="FF336699"/>
      </bottom>
      <diagonal/>
    </border>
    <border>
      <left style="thin">
        <color rgb="FF336699"/>
      </left>
      <right/>
      <top style="thin">
        <color rgb="FF336699"/>
      </top>
      <bottom style="thin">
        <color rgb="FF336699"/>
      </bottom>
      <diagonal/>
    </border>
    <border>
      <left/>
      <right style="thin">
        <color rgb="FF336699"/>
      </right>
      <top style="thin">
        <color rgb="FF336699"/>
      </top>
      <bottom style="thin">
        <color rgb="FF336699"/>
      </bottom>
      <diagonal/>
    </border>
    <border>
      <left style="thin">
        <color rgb="FF336699"/>
      </left>
      <right style="thin">
        <color rgb="FF000000"/>
      </right>
      <top style="thin">
        <color rgb="FF336699"/>
      </top>
      <bottom style="thin">
        <color rgb="FF000000"/>
      </bottom>
      <diagonal/>
    </border>
    <border>
      <left style="thin">
        <color rgb="FF000000"/>
      </left>
      <right style="thin">
        <color rgb="FF000000"/>
      </right>
      <top style="thin">
        <color rgb="FF336699"/>
      </top>
      <bottom style="thin">
        <color rgb="FF000000"/>
      </bottom>
      <diagonal/>
    </border>
    <border>
      <left style="thin">
        <color rgb="FF000000"/>
      </left>
      <right style="thin">
        <color rgb="FF336699"/>
      </right>
      <top style="thin">
        <color rgb="FF336699"/>
      </top>
      <bottom style="thin">
        <color rgb="FF000000"/>
      </bottom>
      <diagonal/>
    </border>
    <border>
      <left style="thin">
        <color rgb="FF336699"/>
      </left>
      <right style="thin">
        <color rgb="FF000000"/>
      </right>
      <top style="thin">
        <color rgb="FF000000"/>
      </top>
      <bottom style="thin">
        <color rgb="FF000000"/>
      </bottom>
      <diagonal/>
    </border>
    <border>
      <left style="thin">
        <color rgb="FF000000"/>
      </left>
      <right style="thin">
        <color rgb="FF336699"/>
      </right>
      <top style="thin">
        <color rgb="FF000000"/>
      </top>
      <bottom style="thin">
        <color rgb="FF000000"/>
      </bottom>
      <diagonal/>
    </border>
    <border>
      <left style="thin">
        <color rgb="FF336699"/>
      </left>
      <right style="thin">
        <color rgb="FF000000"/>
      </right>
      <top style="thin">
        <color rgb="FF000000"/>
      </top>
      <bottom style="thin">
        <color rgb="FF336699"/>
      </bottom>
      <diagonal/>
    </border>
    <border>
      <left style="thin">
        <color rgb="FF000000"/>
      </left>
      <right style="thin">
        <color rgb="FF000000"/>
      </right>
      <top style="thin">
        <color rgb="FF000000"/>
      </top>
      <bottom style="thin">
        <color rgb="FF336699"/>
      </bottom>
      <diagonal/>
    </border>
    <border>
      <left style="thin">
        <color rgb="FF000000"/>
      </left>
      <right style="thin">
        <color rgb="FF336699"/>
      </right>
      <top style="thin">
        <color rgb="FF000000"/>
      </top>
      <bottom style="thin">
        <color rgb="FF336699"/>
      </bottom>
      <diagonal/>
    </border>
    <border>
      <left/>
      <right/>
      <top style="thin">
        <color rgb="FF336699"/>
      </top>
      <bottom style="thin">
        <color rgb="FF336699"/>
      </bottom>
      <diagonal/>
    </border>
    <border>
      <left/>
      <right/>
      <top/>
      <bottom style="thin">
        <color rgb="FF336699"/>
      </bottom>
      <diagonal/>
    </border>
    <border>
      <left style="thin">
        <color rgb="FF336699"/>
      </left>
      <right/>
      <top/>
      <bottom style="thin">
        <color indexed="64"/>
      </bottom>
      <diagonal/>
    </border>
    <border>
      <left style="thin">
        <color indexed="64"/>
      </left>
      <right style="thin">
        <color indexed="64"/>
      </right>
      <top/>
      <bottom/>
      <diagonal/>
    </border>
    <border>
      <left style="thin">
        <color rgb="FF004080"/>
      </left>
      <right style="thin">
        <color rgb="FF004080"/>
      </right>
      <top/>
      <bottom style="thin">
        <color rgb="FF004080"/>
      </bottom>
      <diagonal/>
    </border>
  </borders>
  <cellStyleXfs count="3">
    <xf numFmtId="0" fontId="0" fillId="0" borderId="0"/>
    <xf numFmtId="164" fontId="4" fillId="0" borderId="0" applyFont="0" applyFill="0" applyBorder="0" applyAlignment="0" applyProtection="0"/>
    <xf numFmtId="0" fontId="26" fillId="0" borderId="0" applyNumberFormat="0" applyFill="0" applyBorder="0" applyAlignment="0" applyProtection="0"/>
  </cellStyleXfs>
  <cellXfs count="300">
    <xf numFmtId="0" fontId="0" fillId="0" borderId="0" xfId="0"/>
    <xf numFmtId="0" fontId="1" fillId="0" borderId="0" xfId="0" applyFont="1" applyAlignment="1">
      <alignment horizontal="center" vertical="center"/>
    </xf>
    <xf numFmtId="0" fontId="2"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 xfId="0" applyFont="1" applyBorder="1" applyAlignment="1">
      <alignment vertical="center" wrapText="1"/>
    </xf>
    <xf numFmtId="0" fontId="12" fillId="0" borderId="0" xfId="0" applyFont="1" applyAlignment="1">
      <alignment vertical="center"/>
    </xf>
    <xf numFmtId="0" fontId="2" fillId="0" borderId="1" xfId="0" applyFont="1" applyBorder="1" applyAlignment="1">
      <alignment horizontal="left" vertical="center"/>
    </xf>
    <xf numFmtId="0" fontId="2" fillId="0" borderId="1" xfId="0" applyFont="1" applyBorder="1" applyAlignment="1">
      <alignment vertical="center" wrapText="1"/>
    </xf>
    <xf numFmtId="0" fontId="2" fillId="0" borderId="0" xfId="0" applyFont="1"/>
    <xf numFmtId="0" fontId="14" fillId="0" borderId="1" xfId="0" applyFont="1" applyBorder="1" applyAlignment="1">
      <alignment vertical="center" wrapText="1"/>
    </xf>
    <xf numFmtId="0" fontId="16" fillId="0" borderId="0" xfId="0" applyFont="1"/>
    <xf numFmtId="0" fontId="15" fillId="0" borderId="1" xfId="0" applyFont="1" applyBorder="1" applyAlignment="1">
      <alignment vertical="center" wrapText="1"/>
    </xf>
    <xf numFmtId="164" fontId="15" fillId="0" borderId="1" xfId="1" applyFont="1" applyFill="1" applyBorder="1" applyAlignment="1">
      <alignment horizontal="center" vertical="center" wrapText="1"/>
    </xf>
    <xf numFmtId="0" fontId="17" fillId="0" borderId="1" xfId="0" applyFont="1" applyBorder="1" applyAlignment="1">
      <alignment vertical="center" wrapText="1"/>
    </xf>
    <xf numFmtId="164" fontId="17" fillId="0" borderId="1" xfId="1" applyFont="1" applyFill="1" applyBorder="1" applyAlignment="1">
      <alignment vertical="center" wrapText="1"/>
    </xf>
    <xf numFmtId="164" fontId="15" fillId="0" borderId="1" xfId="1" applyFont="1" applyFill="1" applyBorder="1" applyAlignment="1">
      <alignment vertical="center" wrapText="1"/>
    </xf>
    <xf numFmtId="164" fontId="17" fillId="0" borderId="1" xfId="0" applyNumberFormat="1" applyFont="1" applyBorder="1" applyAlignment="1">
      <alignment vertical="center" wrapText="1"/>
    </xf>
    <xf numFmtId="0" fontId="17" fillId="0" borderId="1" xfId="0" applyFont="1" applyBorder="1" applyAlignment="1">
      <alignment horizontal="left" vertical="center" wrapText="1" indent="3"/>
    </xf>
    <xf numFmtId="0" fontId="15" fillId="0" borderId="3" xfId="0" applyFont="1" applyBorder="1" applyAlignment="1">
      <alignment vertical="center" wrapText="1"/>
    </xf>
    <xf numFmtId="164" fontId="15" fillId="0" borderId="1" xfId="0" applyNumberFormat="1" applyFont="1" applyBorder="1" applyAlignment="1">
      <alignment vertical="center" wrapText="1"/>
    </xf>
    <xf numFmtId="0" fontId="17" fillId="0" borderId="1" xfId="0" applyFont="1" applyBorder="1" applyAlignment="1">
      <alignment horizontal="justify" vertical="center" wrapText="1"/>
    </xf>
    <xf numFmtId="0" fontId="15" fillId="0" borderId="1" xfId="0" applyFont="1" applyBorder="1" applyAlignment="1">
      <alignment horizontal="center" vertical="center" wrapText="1"/>
    </xf>
    <xf numFmtId="0" fontId="15" fillId="0" borderId="1" xfId="0" applyFont="1" applyBorder="1" applyAlignment="1">
      <alignment horizontal="justify" vertical="center" wrapText="1"/>
    </xf>
    <xf numFmtId="0" fontId="16" fillId="0" borderId="0" xfId="0" applyFont="1" applyAlignment="1">
      <alignment vertical="center"/>
    </xf>
    <xf numFmtId="164" fontId="16" fillId="0" borderId="0" xfId="1" applyFont="1" applyFill="1"/>
    <xf numFmtId="0" fontId="15" fillId="0" borderId="0" xfId="0" applyFont="1" applyAlignment="1">
      <alignment horizontal="center" vertical="center"/>
    </xf>
    <xf numFmtId="164" fontId="17" fillId="0" borderId="1" xfId="1" applyFont="1" applyFill="1" applyBorder="1" applyAlignment="1">
      <alignment vertical="top" wrapText="1"/>
    </xf>
    <xf numFmtId="0" fontId="2" fillId="0" borderId="0" xfId="0" applyFont="1" applyAlignment="1">
      <alignment horizontal="left"/>
    </xf>
    <xf numFmtId="164" fontId="2" fillId="0" borderId="0" xfId="1" applyFont="1" applyFill="1"/>
    <xf numFmtId="0" fontId="1" fillId="0" borderId="1" xfId="0" applyFont="1" applyBorder="1" applyAlignment="1">
      <alignment horizontal="left" vertical="center"/>
    </xf>
    <xf numFmtId="0" fontId="1" fillId="0" borderId="1" xfId="0" applyFont="1" applyBorder="1" applyAlignment="1">
      <alignment vertical="center" wrapText="1"/>
    </xf>
    <xf numFmtId="0" fontId="1" fillId="0" borderId="1" xfId="0" applyFont="1" applyBorder="1" applyAlignment="1">
      <alignment horizontal="center" vertical="center" wrapText="1"/>
    </xf>
    <xf numFmtId="164" fontId="1" fillId="0" borderId="1" xfId="1" applyFont="1" applyFill="1" applyBorder="1" applyAlignment="1">
      <alignment vertical="center" wrapText="1"/>
    </xf>
    <xf numFmtId="164" fontId="2" fillId="0" borderId="1" xfId="1" applyFont="1" applyFill="1" applyBorder="1" applyAlignment="1">
      <alignment vertical="center" wrapText="1"/>
    </xf>
    <xf numFmtId="0" fontId="1" fillId="0" borderId="0" xfId="0" applyFont="1" applyAlignment="1">
      <alignment horizontal="left" vertical="center"/>
    </xf>
    <xf numFmtId="0" fontId="2" fillId="0" borderId="0" xfId="0" applyFont="1" applyAlignment="1">
      <alignment wrapText="1"/>
    </xf>
    <xf numFmtId="0" fontId="2" fillId="0" borderId="0" xfId="0" applyFont="1" applyAlignment="1">
      <alignment horizontal="center"/>
    </xf>
    <xf numFmtId="0" fontId="1" fillId="0" borderId="1" xfId="0" applyFont="1" applyBorder="1" applyAlignment="1">
      <alignment horizontal="left" vertical="center" wrapText="1"/>
    </xf>
    <xf numFmtId="164" fontId="1" fillId="0" borderId="1" xfId="1" applyFont="1" applyFill="1" applyBorder="1" applyAlignment="1">
      <alignment horizontal="left" vertical="center" wrapText="1"/>
    </xf>
    <xf numFmtId="0" fontId="5" fillId="0" borderId="0" xfId="0" applyFont="1" applyAlignment="1">
      <alignment horizontal="left" vertical="center"/>
    </xf>
    <xf numFmtId="0" fontId="1" fillId="0" borderId="0" xfId="0" applyFont="1" applyAlignment="1">
      <alignment horizontal="left" vertical="center" wrapText="1"/>
    </xf>
    <xf numFmtId="164" fontId="1" fillId="0" borderId="1" xfId="1" applyFont="1" applyFill="1" applyBorder="1" applyAlignment="1">
      <alignment horizontal="center" vertical="center" wrapText="1"/>
    </xf>
    <xf numFmtId="0" fontId="1" fillId="0" borderId="1" xfId="0" applyFont="1" applyBorder="1" applyAlignment="1">
      <alignment horizontal="justify" vertical="center" wrapText="1"/>
    </xf>
    <xf numFmtId="164" fontId="1" fillId="0" borderId="1" xfId="1" applyFont="1" applyFill="1" applyBorder="1" applyAlignment="1">
      <alignment horizontal="justify" vertical="center" wrapText="1"/>
    </xf>
    <xf numFmtId="0" fontId="5" fillId="0" borderId="1" xfId="0" applyFont="1" applyBorder="1" applyAlignment="1">
      <alignment horizontal="justify" vertical="center" wrapText="1"/>
    </xf>
    <xf numFmtId="164" fontId="1" fillId="0" borderId="1" xfId="1" applyFont="1" applyFill="1" applyBorder="1" applyAlignment="1">
      <alignment vertical="top" wrapText="1"/>
    </xf>
    <xf numFmtId="0" fontId="1" fillId="0" borderId="0" xfId="0" applyFont="1" applyAlignment="1">
      <alignment vertical="center" wrapText="1"/>
    </xf>
    <xf numFmtId="0" fontId="1" fillId="0" borderId="0" xfId="0" applyFont="1" applyAlignment="1">
      <alignment horizontal="center" vertical="center" wrapText="1"/>
    </xf>
    <xf numFmtId="164" fontId="1" fillId="0" borderId="0" xfId="1" applyFont="1" applyFill="1" applyBorder="1" applyAlignment="1">
      <alignment vertical="center" wrapText="1"/>
    </xf>
    <xf numFmtId="164" fontId="2" fillId="0" borderId="1" xfId="1" applyFont="1" applyFill="1" applyBorder="1"/>
    <xf numFmtId="49" fontId="1" fillId="0" borderId="1" xfId="0" applyNumberFormat="1" applyFont="1" applyBorder="1" applyAlignment="1">
      <alignment horizontal="left" vertical="center"/>
    </xf>
    <xf numFmtId="0" fontId="2" fillId="0" borderId="1" xfId="0" applyFont="1" applyBorder="1" applyAlignment="1">
      <alignment horizontal="center"/>
    </xf>
    <xf numFmtId="0" fontId="2" fillId="0" borderId="1" xfId="0" applyFont="1" applyBorder="1" applyAlignment="1">
      <alignment horizontal="left" vertical="center" wrapText="1"/>
    </xf>
    <xf numFmtId="2" fontId="2" fillId="0" borderId="1" xfId="0" applyNumberFormat="1" applyFont="1" applyBorder="1" applyAlignment="1">
      <alignment horizontal="left" vertical="center" wrapText="1"/>
    </xf>
    <xf numFmtId="164" fontId="1" fillId="0" borderId="1" xfId="1" applyFont="1" applyFill="1" applyBorder="1"/>
    <xf numFmtId="49" fontId="2" fillId="0" borderId="1" xfId="0" applyNumberFormat="1" applyFont="1" applyBorder="1" applyAlignment="1">
      <alignment horizontal="left" vertical="center"/>
    </xf>
    <xf numFmtId="0" fontId="1" fillId="0" borderId="1" xfId="0" applyFont="1" applyBorder="1"/>
    <xf numFmtId="0" fontId="1" fillId="0" borderId="1" xfId="0" applyFont="1" applyBorder="1" applyAlignment="1">
      <alignment horizontal="left"/>
    </xf>
    <xf numFmtId="0" fontId="1" fillId="0" borderId="1" xfId="0" applyFont="1" applyBorder="1" applyAlignment="1">
      <alignment vertical="center"/>
    </xf>
    <xf numFmtId="0" fontId="1" fillId="0" borderId="1" xfId="0" applyFont="1" applyBorder="1" applyAlignment="1">
      <alignment horizontal="center" vertical="center"/>
    </xf>
    <xf numFmtId="164" fontId="1" fillId="0" borderId="1" xfId="1" applyFont="1" applyFill="1" applyBorder="1" applyAlignment="1">
      <alignment vertical="center"/>
    </xf>
    <xf numFmtId="0" fontId="3" fillId="0" borderId="1" xfId="0" applyFont="1" applyBorder="1" applyAlignment="1">
      <alignment horizontal="left" vertical="top" wrapText="1"/>
    </xf>
    <xf numFmtId="0" fontId="1" fillId="0" borderId="1" xfId="0" applyFont="1" applyBorder="1" applyAlignment="1">
      <alignment horizontal="center" vertical="top"/>
    </xf>
    <xf numFmtId="164" fontId="3" fillId="0" borderId="1" xfId="1" applyFont="1" applyFill="1" applyBorder="1" applyAlignment="1">
      <alignment horizontal="left" vertical="top" wrapText="1"/>
    </xf>
    <xf numFmtId="0" fontId="7" fillId="0" borderId="1" xfId="0" applyFont="1" applyBorder="1" applyAlignment="1">
      <alignment horizontal="left" vertical="center"/>
    </xf>
    <xf numFmtId="0" fontId="7" fillId="0" borderId="1" xfId="0" applyFont="1" applyBorder="1" applyAlignment="1">
      <alignment vertical="center"/>
    </xf>
    <xf numFmtId="0" fontId="10" fillId="0" borderId="1" xfId="0" applyFont="1" applyBorder="1" applyAlignment="1">
      <alignment vertical="center" wrapText="1"/>
    </xf>
    <xf numFmtId="0" fontId="2" fillId="0" borderId="0" xfId="0" applyFont="1" applyAlignment="1">
      <alignment horizontal="center"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1" xfId="0" applyFont="1" applyBorder="1" applyAlignment="1">
      <alignment vertical="top" wrapText="1"/>
    </xf>
    <xf numFmtId="0" fontId="2" fillId="0" borderId="1" xfId="0" applyFont="1" applyBorder="1"/>
    <xf numFmtId="0" fontId="2" fillId="0" borderId="1" xfId="0" applyFont="1" applyBorder="1" applyAlignment="1">
      <alignment wrapText="1"/>
    </xf>
    <xf numFmtId="0" fontId="1" fillId="0" borderId="0" xfId="0" applyFont="1" applyAlignment="1">
      <alignment horizontal="left"/>
    </xf>
    <xf numFmtId="0" fontId="15" fillId="0" borderId="1" xfId="0" applyFont="1" applyBorder="1" applyAlignment="1">
      <alignment horizontal="right" vertical="center" wrapText="1"/>
    </xf>
    <xf numFmtId="0" fontId="2" fillId="0" borderId="1" xfId="0" applyFont="1" applyBorder="1" applyAlignment="1">
      <alignment horizontal="center" vertical="center"/>
    </xf>
    <xf numFmtId="0" fontId="21" fillId="0" borderId="0" xfId="0" applyFont="1"/>
    <xf numFmtId="0" fontId="19" fillId="0" borderId="0" xfId="0" applyFont="1" applyAlignment="1">
      <alignment horizontal="center" vertical="center" wrapText="1"/>
    </xf>
    <xf numFmtId="0" fontId="1" fillId="0" borderId="2" xfId="0" applyFont="1" applyBorder="1" applyAlignment="1">
      <alignment vertical="center" wrapText="1"/>
    </xf>
    <xf numFmtId="0" fontId="1" fillId="0" borderId="4" xfId="0" applyFont="1" applyBorder="1" applyAlignment="1">
      <alignment vertical="center" wrapText="1"/>
    </xf>
    <xf numFmtId="0" fontId="1" fillId="0" borderId="5" xfId="0" applyFont="1" applyBorder="1" applyAlignment="1">
      <alignment vertical="center" wrapText="1"/>
    </xf>
    <xf numFmtId="0" fontId="1" fillId="0" borderId="4" xfId="0" applyFont="1" applyBorder="1" applyAlignment="1">
      <alignment horizontal="center" vertical="center" wrapText="1"/>
    </xf>
    <xf numFmtId="0" fontId="21" fillId="0" borderId="0" xfId="0" applyFont="1" applyAlignment="1">
      <alignment horizontal="left"/>
    </xf>
    <xf numFmtId="0" fontId="19" fillId="0" borderId="0" xfId="0" applyFont="1" applyAlignment="1">
      <alignment horizontal="center" vertical="center"/>
    </xf>
    <xf numFmtId="164" fontId="17" fillId="0" borderId="0" xfId="1" applyFont="1" applyFill="1" applyBorder="1" applyAlignment="1">
      <alignment vertical="center" wrapText="1"/>
    </xf>
    <xf numFmtId="164" fontId="17" fillId="0" borderId="0" xfId="1" applyFont="1" applyFill="1" applyBorder="1" applyAlignment="1">
      <alignment vertical="top" wrapText="1"/>
    </xf>
    <xf numFmtId="164" fontId="15" fillId="0" borderId="0" xfId="1" applyFont="1" applyFill="1" applyBorder="1" applyAlignment="1">
      <alignment vertical="center" wrapText="1"/>
    </xf>
    <xf numFmtId="0" fontId="17" fillId="0" borderId="1" xfId="0" applyFont="1" applyBorder="1" applyAlignment="1">
      <alignment horizontal="center" vertical="center" wrapText="1"/>
    </xf>
    <xf numFmtId="0" fontId="22" fillId="0" borderId="0" xfId="0" applyFont="1"/>
    <xf numFmtId="0" fontId="17" fillId="2" borderId="1" xfId="0" applyFont="1" applyFill="1" applyBorder="1" applyAlignment="1">
      <alignment vertical="center" wrapText="1"/>
    </xf>
    <xf numFmtId="164" fontId="17" fillId="2" borderId="1" xfId="1" applyFont="1" applyFill="1" applyBorder="1" applyAlignment="1">
      <alignment vertical="center" wrapText="1"/>
    </xf>
    <xf numFmtId="0" fontId="2" fillId="0" borderId="0" xfId="0" applyFont="1" applyAlignment="1">
      <alignment vertical="center" wrapText="1"/>
    </xf>
    <xf numFmtId="0" fontId="1" fillId="0" borderId="1" xfId="0" applyFont="1" applyBorder="1" applyAlignment="1">
      <alignment wrapText="1"/>
    </xf>
    <xf numFmtId="0" fontId="2" fillId="0" borderId="1" xfId="0" applyFont="1" applyBorder="1" applyAlignment="1">
      <alignment horizontal="left"/>
    </xf>
    <xf numFmtId="0" fontId="24" fillId="3" borderId="12" xfId="0" applyFont="1" applyFill="1" applyBorder="1" applyAlignment="1">
      <alignment vertical="center" wrapText="1"/>
    </xf>
    <xf numFmtId="0" fontId="26" fillId="3" borderId="12" xfId="2" applyFill="1" applyBorder="1" applyAlignment="1">
      <alignment horizontal="center" vertical="center" wrapText="1"/>
    </xf>
    <xf numFmtId="0" fontId="26" fillId="3" borderId="12" xfId="2" applyFill="1" applyBorder="1" applyAlignment="1">
      <alignment horizontal="right" vertical="center" wrapText="1" indent="1"/>
    </xf>
    <xf numFmtId="0" fontId="27" fillId="4" borderId="12" xfId="0" applyFont="1" applyFill="1" applyBorder="1" applyAlignment="1">
      <alignment horizontal="left" vertical="center" wrapText="1"/>
    </xf>
    <xf numFmtId="0" fontId="2" fillId="4" borderId="1" xfId="0" applyFont="1" applyFill="1" applyBorder="1" applyAlignment="1">
      <alignment horizontal="center" vertical="center" wrapText="1"/>
    </xf>
    <xf numFmtId="0" fontId="7" fillId="4" borderId="1" xfId="0" applyFont="1" applyFill="1" applyBorder="1" applyAlignment="1">
      <alignment vertical="center"/>
    </xf>
    <xf numFmtId="0" fontId="2" fillId="4" borderId="1" xfId="0" applyFont="1" applyFill="1" applyBorder="1" applyAlignment="1">
      <alignment horizontal="center"/>
    </xf>
    <xf numFmtId="0" fontId="0" fillId="0" borderId="1" xfId="0" applyBorder="1"/>
    <xf numFmtId="0" fontId="22" fillId="0" borderId="1" xfId="0" applyFont="1" applyBorder="1"/>
    <xf numFmtId="0" fontId="29" fillId="3" borderId="12" xfId="0" applyFont="1" applyFill="1" applyBorder="1" applyAlignment="1">
      <alignment vertical="center" wrapText="1"/>
    </xf>
    <xf numFmtId="17" fontId="29" fillId="3" borderId="12" xfId="0" applyNumberFormat="1" applyFont="1" applyFill="1" applyBorder="1" applyAlignment="1">
      <alignment vertical="center" wrapText="1"/>
    </xf>
    <xf numFmtId="0" fontId="29" fillId="3" borderId="20" xfId="0" applyFont="1" applyFill="1" applyBorder="1" applyAlignment="1">
      <alignment vertical="center" wrapText="1"/>
    </xf>
    <xf numFmtId="0" fontId="26" fillId="3" borderId="21" xfId="2" applyFill="1" applyBorder="1" applyAlignment="1">
      <alignment horizontal="right" vertical="center" wrapText="1" indent="1"/>
    </xf>
    <xf numFmtId="0" fontId="29" fillId="3" borderId="22" xfId="0" applyFont="1" applyFill="1" applyBorder="1" applyAlignment="1">
      <alignment vertical="center" wrapText="1"/>
    </xf>
    <xf numFmtId="17" fontId="29" fillId="3" borderId="23" xfId="0" applyNumberFormat="1" applyFont="1" applyFill="1" applyBorder="1" applyAlignment="1">
      <alignment vertical="center" wrapText="1"/>
    </xf>
    <xf numFmtId="0" fontId="29" fillId="3" borderId="23" xfId="0" applyFont="1" applyFill="1" applyBorder="1" applyAlignment="1">
      <alignment vertical="center" wrapText="1"/>
    </xf>
    <xf numFmtId="0" fontId="26" fillId="3" borderId="23" xfId="2" applyFill="1" applyBorder="1" applyAlignment="1">
      <alignment horizontal="center" vertical="center" wrapText="1"/>
    </xf>
    <xf numFmtId="0" fontId="26" fillId="3" borderId="24" xfId="2" applyFill="1" applyBorder="1" applyAlignment="1">
      <alignment horizontal="right" vertical="center" wrapText="1" indent="1"/>
    </xf>
    <xf numFmtId="0" fontId="30" fillId="4" borderId="17" xfId="0" applyFont="1" applyFill="1" applyBorder="1" applyAlignment="1">
      <alignment horizontal="left" vertical="center" wrapText="1"/>
    </xf>
    <xf numFmtId="0" fontId="30" fillId="4" borderId="18" xfId="0" applyFont="1" applyFill="1" applyBorder="1" applyAlignment="1">
      <alignment horizontal="left" vertical="center" wrapText="1"/>
    </xf>
    <xf numFmtId="0" fontId="30" fillId="4" borderId="19" xfId="0" applyFont="1" applyFill="1" applyBorder="1" applyAlignment="1">
      <alignment horizontal="left" vertical="center" wrapText="1"/>
    </xf>
    <xf numFmtId="0" fontId="0" fillId="0" borderId="14" xfId="0" applyBorder="1" applyAlignment="1">
      <alignment vertical="center"/>
    </xf>
    <xf numFmtId="0" fontId="0" fillId="0" borderId="14" xfId="0" applyBorder="1" applyAlignment="1">
      <alignment horizontal="left" vertical="center"/>
    </xf>
    <xf numFmtId="0" fontId="32" fillId="0" borderId="16" xfId="0" applyFont="1" applyBorder="1" applyAlignment="1">
      <alignment vertical="center"/>
    </xf>
    <xf numFmtId="0" fontId="0" fillId="0" borderId="15" xfId="0" applyBorder="1" applyAlignment="1">
      <alignment vertical="center"/>
    </xf>
    <xf numFmtId="0" fontId="0" fillId="0" borderId="25" xfId="0" applyBorder="1" applyAlignment="1">
      <alignment vertical="center"/>
    </xf>
    <xf numFmtId="0" fontId="0" fillId="0" borderId="16" xfId="0" applyBorder="1" applyAlignment="1">
      <alignment vertical="center"/>
    </xf>
    <xf numFmtId="0" fontId="0" fillId="0" borderId="14" xfId="0" applyBorder="1" applyAlignment="1">
      <alignment horizontal="center" vertical="center"/>
    </xf>
    <xf numFmtId="164" fontId="6" fillId="0" borderId="1" xfId="1" applyFont="1" applyFill="1" applyBorder="1" applyAlignment="1">
      <alignment vertical="top" wrapText="1"/>
    </xf>
    <xf numFmtId="0" fontId="16" fillId="0" borderId="1" xfId="0" applyFont="1" applyBorder="1" applyAlignment="1">
      <alignment horizontal="center" vertical="top" wrapText="1"/>
    </xf>
    <xf numFmtId="0" fontId="1" fillId="4" borderId="1" xfId="0" applyFont="1" applyFill="1" applyBorder="1" applyAlignment="1">
      <alignment horizontal="left" vertical="center" wrapText="1"/>
    </xf>
    <xf numFmtId="0" fontId="2" fillId="4" borderId="1" xfId="0" applyFont="1" applyFill="1" applyBorder="1"/>
    <xf numFmtId="0" fontId="1" fillId="0" borderId="1" xfId="0" applyFont="1" applyBorder="1" applyAlignment="1">
      <alignment horizontal="center"/>
    </xf>
    <xf numFmtId="0" fontId="1" fillId="4" borderId="1" xfId="0" applyFont="1" applyFill="1" applyBorder="1" applyAlignment="1">
      <alignment wrapText="1"/>
    </xf>
    <xf numFmtId="0" fontId="22" fillId="0" borderId="12" xfId="0" applyFont="1" applyBorder="1" applyAlignment="1">
      <alignment horizontal="center" vertical="center" wrapText="1"/>
    </xf>
    <xf numFmtId="0" fontId="17" fillId="0" borderId="1" xfId="0" applyFont="1" applyBorder="1" applyAlignment="1">
      <alignment horizontal="right" vertical="center" wrapText="1"/>
    </xf>
    <xf numFmtId="0" fontId="17" fillId="5" borderId="1" xfId="0" applyFont="1" applyFill="1" applyBorder="1" applyAlignment="1">
      <alignment vertical="center" wrapText="1"/>
    </xf>
    <xf numFmtId="2" fontId="13" fillId="0" borderId="1" xfId="0" applyNumberFormat="1" applyFont="1" applyBorder="1" applyAlignment="1">
      <alignment horizontal="center" vertical="center" wrapText="1"/>
    </xf>
    <xf numFmtId="0" fontId="13" fillId="4" borderId="1" xfId="0" applyFont="1" applyFill="1" applyBorder="1" applyAlignment="1">
      <alignment horizontal="center" vertical="center" wrapText="1"/>
    </xf>
    <xf numFmtId="0" fontId="15" fillId="5" borderId="1" xfId="0" applyFont="1" applyFill="1" applyBorder="1" applyAlignment="1">
      <alignment vertical="center" wrapText="1"/>
    </xf>
    <xf numFmtId="0" fontId="17" fillId="5" borderId="1" xfId="0" applyFont="1" applyFill="1" applyBorder="1" applyAlignment="1">
      <alignment horizontal="right" vertical="center" wrapText="1"/>
    </xf>
    <xf numFmtId="0" fontId="17" fillId="5" borderId="1" xfId="0" applyFont="1" applyFill="1" applyBorder="1" applyAlignment="1">
      <alignment horizontal="center" vertical="center" wrapText="1"/>
    </xf>
    <xf numFmtId="0" fontId="15" fillId="4" borderId="1" xfId="0" applyFont="1" applyFill="1" applyBorder="1" applyAlignment="1">
      <alignment horizontal="justify" vertical="center" wrapText="1"/>
    </xf>
    <xf numFmtId="0" fontId="17" fillId="4" borderId="1" xfId="0" applyFont="1" applyFill="1" applyBorder="1" applyAlignment="1">
      <alignment vertical="center" wrapText="1"/>
    </xf>
    <xf numFmtId="0" fontId="17" fillId="4" borderId="1" xfId="0" applyFont="1" applyFill="1" applyBorder="1" applyAlignment="1">
      <alignment horizontal="justify" vertical="center" wrapText="1"/>
    </xf>
    <xf numFmtId="0" fontId="1" fillId="4" borderId="1" xfId="0" applyFont="1" applyFill="1" applyBorder="1" applyAlignment="1">
      <alignment horizontal="left" vertical="center"/>
    </xf>
    <xf numFmtId="0" fontId="1" fillId="4" borderId="1" xfId="0" applyFont="1" applyFill="1" applyBorder="1" applyAlignment="1">
      <alignment vertical="center" wrapText="1"/>
    </xf>
    <xf numFmtId="0" fontId="7" fillId="4" borderId="1" xfId="0" applyFont="1" applyFill="1" applyBorder="1" applyAlignment="1">
      <alignment horizontal="left" vertical="center"/>
    </xf>
    <xf numFmtId="0" fontId="28" fillId="4" borderId="13" xfId="0" applyFont="1" applyFill="1" applyBorder="1" applyAlignment="1">
      <alignment vertical="center" wrapText="1"/>
    </xf>
    <xf numFmtId="0" fontId="35" fillId="0" borderId="0" xfId="0" applyFont="1"/>
    <xf numFmtId="0" fontId="33" fillId="0" borderId="0" xfId="0" applyFont="1"/>
    <xf numFmtId="0" fontId="0" fillId="0" borderId="0" xfId="0" applyAlignment="1">
      <alignment wrapText="1"/>
    </xf>
    <xf numFmtId="0" fontId="37" fillId="0" borderId="1" xfId="0" applyFont="1" applyBorder="1" applyAlignment="1">
      <alignment horizontal="center" vertical="top" wrapText="1" readingOrder="1"/>
    </xf>
    <xf numFmtId="0" fontId="37" fillId="0" borderId="1" xfId="0" applyFont="1" applyBorder="1" applyAlignment="1">
      <alignment horizontal="left" vertical="top" wrapText="1" readingOrder="1"/>
    </xf>
    <xf numFmtId="0" fontId="2" fillId="4" borderId="1" xfId="0" applyFont="1" applyFill="1" applyBorder="1" applyAlignment="1">
      <alignment vertical="center" wrapText="1"/>
    </xf>
    <xf numFmtId="0" fontId="22" fillId="0" borderId="1" xfId="0" applyFont="1" applyBorder="1" applyAlignment="1">
      <alignment vertical="top"/>
    </xf>
    <xf numFmtId="0" fontId="22" fillId="0" borderId="1" xfId="0" applyFont="1" applyBorder="1" applyAlignment="1">
      <alignment vertical="top" wrapText="1"/>
    </xf>
    <xf numFmtId="0" fontId="0" fillId="0" borderId="1" xfId="0" applyBorder="1" applyAlignment="1">
      <alignment vertical="top"/>
    </xf>
    <xf numFmtId="0" fontId="0" fillId="0" borderId="1" xfId="0" applyBorder="1" applyAlignment="1">
      <alignment vertical="top" wrapText="1"/>
    </xf>
    <xf numFmtId="0" fontId="15" fillId="0" borderId="1" xfId="0" applyFont="1" applyBorder="1" applyAlignment="1">
      <alignment vertical="top" wrapText="1"/>
    </xf>
    <xf numFmtId="164" fontId="15" fillId="0" borderId="1" xfId="1" applyFont="1" applyFill="1" applyBorder="1" applyAlignment="1">
      <alignment horizontal="center" vertical="top" wrapText="1"/>
    </xf>
    <xf numFmtId="0" fontId="15" fillId="4" borderId="1" xfId="0" applyFont="1" applyFill="1" applyBorder="1" applyAlignment="1">
      <alignment vertical="center" wrapText="1"/>
    </xf>
    <xf numFmtId="0" fontId="38" fillId="3" borderId="1" xfId="0" applyFont="1" applyFill="1" applyBorder="1" applyAlignment="1">
      <alignment horizontal="left" vertical="center" wrapText="1"/>
    </xf>
    <xf numFmtId="0" fontId="0" fillId="0" borderId="1" xfId="0" applyBorder="1" applyAlignment="1">
      <alignment wrapText="1"/>
    </xf>
    <xf numFmtId="0" fontId="28" fillId="0" borderId="1" xfId="0" applyFont="1" applyBorder="1"/>
    <xf numFmtId="0" fontId="38" fillId="0" borderId="1" xfId="0" applyFont="1" applyBorder="1"/>
    <xf numFmtId="0" fontId="23" fillId="4" borderId="0" xfId="0" applyFont="1" applyFill="1"/>
    <xf numFmtId="0" fontId="28" fillId="3" borderId="13" xfId="0" applyFont="1" applyFill="1" applyBorder="1" applyAlignment="1">
      <alignment horizontal="left" vertical="center" wrapText="1"/>
    </xf>
    <xf numFmtId="164" fontId="16" fillId="0" borderId="0" xfId="0" applyNumberFormat="1" applyFont="1"/>
    <xf numFmtId="0" fontId="0" fillId="7" borderId="0" xfId="0" applyFill="1" applyAlignment="1">
      <alignment wrapText="1"/>
    </xf>
    <xf numFmtId="0" fontId="0" fillId="4" borderId="0" xfId="0" applyFill="1"/>
    <xf numFmtId="0" fontId="33" fillId="7" borderId="0" xfId="0" applyFont="1" applyFill="1"/>
    <xf numFmtId="0" fontId="2" fillId="4" borderId="1" xfId="0" applyFont="1" applyFill="1" applyBorder="1" applyAlignment="1">
      <alignment horizontal="left" vertical="center"/>
    </xf>
    <xf numFmtId="0" fontId="41" fillId="0" borderId="1" xfId="0" applyFont="1" applyBorder="1" applyAlignment="1">
      <alignment vertical="top" wrapText="1"/>
    </xf>
    <xf numFmtId="0" fontId="42" fillId="0" borderId="1" xfId="0" applyFont="1" applyBorder="1" applyAlignment="1">
      <alignment vertical="center" wrapText="1"/>
    </xf>
    <xf numFmtId="0" fontId="40" fillId="0" borderId="0" xfId="0" applyFont="1"/>
    <xf numFmtId="0" fontId="13" fillId="8" borderId="1" xfId="0" applyFont="1" applyFill="1" applyBorder="1" applyAlignment="1">
      <alignment horizontal="center" vertical="center" wrapText="1"/>
    </xf>
    <xf numFmtId="0" fontId="17" fillId="9" borderId="1" xfId="0" applyFont="1" applyFill="1" applyBorder="1" applyAlignment="1">
      <alignment vertical="center" wrapText="1"/>
    </xf>
    <xf numFmtId="0" fontId="13" fillId="4" borderId="1" xfId="0" applyFont="1" applyFill="1" applyBorder="1" applyAlignment="1">
      <alignment vertical="center" wrapText="1"/>
    </xf>
    <xf numFmtId="0" fontId="17" fillId="9" borderId="1" xfId="0" applyFont="1" applyFill="1" applyBorder="1" applyAlignment="1">
      <alignment horizontal="center" vertical="center" wrapText="1"/>
    </xf>
    <xf numFmtId="0" fontId="17" fillId="4" borderId="1" xfId="0" applyFont="1" applyFill="1" applyBorder="1" applyAlignment="1">
      <alignment horizontal="right" vertical="center" wrapText="1"/>
    </xf>
    <xf numFmtId="0" fontId="17" fillId="4" borderId="1" xfId="0" applyFont="1" applyFill="1" applyBorder="1" applyAlignment="1">
      <alignment horizontal="center" vertical="center" wrapText="1"/>
    </xf>
    <xf numFmtId="164" fontId="17" fillId="4" borderId="1" xfId="1" applyFont="1" applyFill="1" applyBorder="1" applyAlignment="1">
      <alignment vertical="center" wrapText="1"/>
    </xf>
    <xf numFmtId="0" fontId="2" fillId="9" borderId="1" xfId="0" applyFont="1" applyFill="1" applyBorder="1" applyAlignment="1">
      <alignment wrapText="1"/>
    </xf>
    <xf numFmtId="164" fontId="2" fillId="4" borderId="1" xfId="1" applyFont="1" applyFill="1" applyBorder="1"/>
    <xf numFmtId="0" fontId="1" fillId="9" borderId="1" xfId="0" applyFont="1" applyFill="1" applyBorder="1" applyAlignment="1">
      <alignment wrapText="1"/>
    </xf>
    <xf numFmtId="0" fontId="1" fillId="9" borderId="1" xfId="0" applyFont="1" applyFill="1" applyBorder="1"/>
    <xf numFmtId="0" fontId="2" fillId="9" borderId="1" xfId="0" applyFont="1" applyFill="1" applyBorder="1"/>
    <xf numFmtId="164" fontId="2" fillId="9" borderId="1" xfId="0" applyNumberFormat="1" applyFont="1" applyFill="1" applyBorder="1"/>
    <xf numFmtId="0" fontId="1" fillId="4" borderId="1" xfId="0" applyFont="1" applyFill="1" applyBorder="1" applyAlignment="1">
      <alignment horizontal="center" vertical="center" wrapText="1"/>
    </xf>
    <xf numFmtId="0" fontId="2" fillId="9" borderId="1" xfId="0" applyFont="1" applyFill="1" applyBorder="1" applyAlignment="1">
      <alignment vertical="center" wrapText="1"/>
    </xf>
    <xf numFmtId="0" fontId="2" fillId="4" borderId="0" xfId="0" applyFont="1" applyFill="1" applyAlignment="1">
      <alignment horizontal="center" vertical="center" wrapText="1"/>
    </xf>
    <xf numFmtId="0" fontId="2" fillId="6" borderId="0" xfId="0" applyFont="1" applyFill="1" applyAlignment="1">
      <alignment wrapText="1"/>
    </xf>
    <xf numFmtId="0" fontId="0" fillId="4" borderId="1" xfId="0" applyFill="1" applyBorder="1"/>
    <xf numFmtId="0" fontId="0" fillId="4" borderId="1" xfId="0" applyFill="1" applyBorder="1" applyAlignment="1">
      <alignment vertical="top" wrapText="1"/>
    </xf>
    <xf numFmtId="0" fontId="0" fillId="4" borderId="1" xfId="0" applyFill="1" applyBorder="1" applyAlignment="1">
      <alignment wrapText="1"/>
    </xf>
    <xf numFmtId="0" fontId="0" fillId="9" borderId="1" xfId="0" applyFill="1" applyBorder="1" applyAlignment="1">
      <alignment vertical="top"/>
    </xf>
    <xf numFmtId="0" fontId="0" fillId="9" borderId="1" xfId="0" applyFill="1" applyBorder="1" applyAlignment="1">
      <alignment vertical="top" wrapText="1"/>
    </xf>
    <xf numFmtId="0" fontId="0" fillId="9" borderId="1" xfId="0" applyFill="1" applyBorder="1" applyAlignment="1">
      <alignment wrapText="1"/>
    </xf>
    <xf numFmtId="0" fontId="0" fillId="9" borderId="1" xfId="0" applyFill="1" applyBorder="1"/>
    <xf numFmtId="0" fontId="38" fillId="9" borderId="1" xfId="0" applyFont="1" applyFill="1" applyBorder="1" applyAlignment="1">
      <alignment horizontal="left" vertical="center" wrapText="1"/>
    </xf>
    <xf numFmtId="0" fontId="37" fillId="9" borderId="1" xfId="0" applyFont="1" applyFill="1" applyBorder="1" applyAlignment="1">
      <alignment horizontal="left" vertical="top" wrapText="1" readingOrder="1"/>
    </xf>
    <xf numFmtId="0" fontId="37" fillId="9" borderId="1" xfId="0" applyFont="1" applyFill="1" applyBorder="1" applyAlignment="1">
      <alignment horizontal="center" vertical="top" wrapText="1" readingOrder="1"/>
    </xf>
    <xf numFmtId="0" fontId="36" fillId="4" borderId="1" xfId="0" applyFont="1" applyFill="1" applyBorder="1" applyAlignment="1">
      <alignment horizontal="center" vertical="top" wrapText="1" readingOrder="1"/>
    </xf>
    <xf numFmtId="0" fontId="36" fillId="4" borderId="1" xfId="0" applyFont="1" applyFill="1" applyBorder="1" applyAlignment="1">
      <alignment horizontal="left" vertical="top" wrapText="1" readingOrder="1"/>
    </xf>
    <xf numFmtId="0" fontId="41" fillId="9" borderId="1" xfId="0" applyFont="1" applyFill="1" applyBorder="1" applyAlignment="1">
      <alignment wrapText="1"/>
    </xf>
    <xf numFmtId="0" fontId="1" fillId="9" borderId="1" xfId="0" applyFont="1" applyFill="1" applyBorder="1" applyAlignment="1">
      <alignment horizontal="left" vertical="center"/>
    </xf>
    <xf numFmtId="0" fontId="1" fillId="9" borderId="1" xfId="0" applyFont="1" applyFill="1" applyBorder="1" applyAlignment="1">
      <alignment vertical="center" wrapText="1"/>
    </xf>
    <xf numFmtId="0" fontId="1" fillId="9" borderId="1" xfId="0" applyFont="1" applyFill="1" applyBorder="1" applyAlignment="1">
      <alignment horizontal="center" vertical="center" wrapText="1"/>
    </xf>
    <xf numFmtId="0" fontId="2" fillId="9" borderId="1" xfId="0" applyFont="1" applyFill="1" applyBorder="1" applyAlignment="1">
      <alignment horizontal="left" vertical="center"/>
    </xf>
    <xf numFmtId="0" fontId="2" fillId="9" borderId="1" xfId="0" applyFont="1" applyFill="1" applyBorder="1" applyAlignment="1">
      <alignment horizontal="center" vertical="center" wrapText="1"/>
    </xf>
    <xf numFmtId="164" fontId="1" fillId="9" borderId="1" xfId="1" applyFont="1" applyFill="1" applyBorder="1" applyAlignment="1">
      <alignment vertical="center" wrapText="1"/>
    </xf>
    <xf numFmtId="0" fontId="36" fillId="9" borderId="1" xfId="0" applyFont="1" applyFill="1" applyBorder="1" applyAlignment="1">
      <alignment horizontal="left" vertical="top" wrapText="1" readingOrder="1"/>
    </xf>
    <xf numFmtId="165" fontId="13" fillId="0" borderId="1" xfId="0" applyNumberFormat="1" applyFont="1" applyBorder="1" applyAlignment="1">
      <alignment horizontal="center" vertical="center" wrapText="1"/>
    </xf>
    <xf numFmtId="2" fontId="17" fillId="9" borderId="1" xfId="0" applyNumberFormat="1" applyFont="1" applyFill="1" applyBorder="1" applyAlignment="1">
      <alignment horizontal="center" vertical="center" wrapText="1"/>
    </xf>
    <xf numFmtId="0" fontId="0" fillId="4" borderId="0" xfId="0" applyFill="1" applyAlignment="1">
      <alignment wrapText="1"/>
    </xf>
    <xf numFmtId="0" fontId="2" fillId="4" borderId="0" xfId="0" applyFont="1" applyFill="1"/>
    <xf numFmtId="164" fontId="2" fillId="9" borderId="1" xfId="1" applyFont="1" applyFill="1" applyBorder="1"/>
    <xf numFmtId="2" fontId="1" fillId="0" borderId="1" xfId="0" applyNumberFormat="1" applyFont="1" applyBorder="1" applyAlignment="1">
      <alignment horizontal="left" vertical="center"/>
    </xf>
    <xf numFmtId="0" fontId="22" fillId="4" borderId="0" xfId="0" applyFont="1" applyFill="1"/>
    <xf numFmtId="0" fontId="22" fillId="6" borderId="1" xfId="0" applyFont="1" applyFill="1" applyBorder="1" applyAlignment="1">
      <alignment wrapText="1"/>
    </xf>
    <xf numFmtId="0" fontId="44" fillId="0" borderId="1" xfId="0" applyFont="1" applyBorder="1" applyAlignment="1">
      <alignment horizontal="center"/>
    </xf>
    <xf numFmtId="0" fontId="44" fillId="0" borderId="1" xfId="0" applyFont="1" applyBorder="1"/>
    <xf numFmtId="0" fontId="30" fillId="0" borderId="1" xfId="0" applyFont="1" applyBorder="1"/>
    <xf numFmtId="0" fontId="44" fillId="9" borderId="1" xfId="0" applyFont="1" applyFill="1" applyBorder="1" applyAlignment="1">
      <alignment horizontal="center"/>
    </xf>
    <xf numFmtId="0" fontId="30" fillId="9" borderId="1" xfId="0" applyFont="1" applyFill="1" applyBorder="1" applyAlignment="1">
      <alignment horizontal="center"/>
    </xf>
    <xf numFmtId="0" fontId="30" fillId="9" borderId="1" xfId="0" applyFont="1" applyFill="1" applyBorder="1"/>
    <xf numFmtId="0" fontId="44" fillId="9" borderId="1" xfId="0" applyFont="1" applyFill="1" applyBorder="1"/>
    <xf numFmtId="0" fontId="44" fillId="9" borderId="1" xfId="0" applyFont="1" applyFill="1" applyBorder="1" applyAlignment="1">
      <alignment horizontal="right"/>
    </xf>
    <xf numFmtId="0" fontId="30" fillId="0" borderId="1" xfId="0" applyFont="1" applyBorder="1" applyAlignment="1">
      <alignment horizontal="center"/>
    </xf>
    <xf numFmtId="0" fontId="13" fillId="9"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7" fillId="0" borderId="10" xfId="0" applyFont="1" applyBorder="1" applyAlignment="1">
      <alignment horizontal="left" vertical="center"/>
    </xf>
    <xf numFmtId="0" fontId="28" fillId="3" borderId="29" xfId="0" applyFont="1" applyFill="1" applyBorder="1" applyAlignment="1">
      <alignment horizontal="left" vertical="center" wrapText="1"/>
    </xf>
    <xf numFmtId="0" fontId="2" fillId="0" borderId="10" xfId="0" applyFont="1" applyBorder="1" applyAlignment="1">
      <alignment horizontal="center"/>
    </xf>
    <xf numFmtId="164" fontId="1" fillId="0" borderId="10" xfId="1" applyFont="1" applyFill="1" applyBorder="1" applyAlignment="1">
      <alignment vertical="center" wrapText="1"/>
    </xf>
    <xf numFmtId="0" fontId="28" fillId="0" borderId="1" xfId="0" applyFont="1" applyBorder="1" applyAlignment="1">
      <alignment wrapText="1"/>
    </xf>
    <xf numFmtId="0" fontId="28" fillId="3" borderId="1" xfId="0" applyFont="1" applyFill="1" applyBorder="1" applyAlignment="1">
      <alignment horizontal="left" vertical="center" wrapText="1"/>
    </xf>
    <xf numFmtId="0" fontId="12" fillId="9" borderId="1" xfId="0" applyFont="1" applyFill="1" applyBorder="1" applyAlignment="1">
      <alignment horizontal="center" vertical="center" wrapText="1"/>
    </xf>
    <xf numFmtId="0" fontId="40" fillId="0" borderId="0" xfId="0" applyFont="1" applyAlignment="1">
      <alignment wrapText="1"/>
    </xf>
    <xf numFmtId="0" fontId="24" fillId="3" borderId="0" xfId="0" applyFont="1" applyFill="1" applyAlignment="1">
      <alignment vertical="center" wrapText="1"/>
    </xf>
    <xf numFmtId="0" fontId="26" fillId="3" borderId="0" xfId="2" applyFill="1" applyBorder="1" applyAlignment="1">
      <alignment horizontal="center" vertical="center" wrapText="1"/>
    </xf>
    <xf numFmtId="0" fontId="26" fillId="3" borderId="0" xfId="2" applyFill="1" applyBorder="1" applyAlignment="1">
      <alignment horizontal="right" vertical="center" wrapText="1" indent="1"/>
    </xf>
    <xf numFmtId="0" fontId="25" fillId="3" borderId="0" xfId="0" applyFont="1" applyFill="1" applyAlignment="1">
      <alignment vertical="center" wrapText="1"/>
    </xf>
    <xf numFmtId="0" fontId="19" fillId="0" borderId="0" xfId="0" applyFont="1" applyAlignment="1">
      <alignment horizontal="center" vertical="center"/>
    </xf>
    <xf numFmtId="0" fontId="19" fillId="0" borderId="0" xfId="0" applyFont="1" applyAlignment="1">
      <alignment horizontal="center" vertical="center" wrapText="1"/>
    </xf>
    <xf numFmtId="0" fontId="12" fillId="0" borderId="0" xfId="0" applyFont="1" applyAlignment="1">
      <alignment horizontal="left" vertical="center" wrapText="1"/>
    </xf>
    <xf numFmtId="0" fontId="12" fillId="0" borderId="11" xfId="0" applyFont="1" applyBorder="1" applyAlignment="1">
      <alignment horizontal="left" vertical="top" wrapText="1"/>
    </xf>
    <xf numFmtId="0" fontId="18" fillId="0" borderId="7" xfId="0" applyFont="1" applyBorder="1" applyAlignment="1">
      <alignment horizontal="center" vertical="top"/>
    </xf>
    <xf numFmtId="0" fontId="18" fillId="0" borderId="8" xfId="0" applyFont="1" applyBorder="1" applyAlignment="1">
      <alignment horizontal="center" vertical="top"/>
    </xf>
    <xf numFmtId="0" fontId="18" fillId="0" borderId="0" xfId="0" applyFont="1" applyAlignment="1">
      <alignment horizontal="center" vertical="center"/>
    </xf>
    <xf numFmtId="0" fontId="18" fillId="0" borderId="6" xfId="0" applyFont="1" applyBorder="1" applyAlignment="1">
      <alignment horizontal="center" vertical="center"/>
    </xf>
    <xf numFmtId="0" fontId="1" fillId="4" borderId="1" xfId="0" applyFont="1" applyFill="1" applyBorder="1" applyAlignment="1">
      <alignment horizontal="center" vertical="center" wrapText="1"/>
    </xf>
    <xf numFmtId="164" fontId="6" fillId="0" borderId="1" xfId="1" applyFont="1" applyFill="1" applyBorder="1" applyAlignment="1">
      <alignment horizontal="center" vertical="top" wrapText="1"/>
    </xf>
    <xf numFmtId="0" fontId="20" fillId="0" borderId="0" xfId="0" applyFont="1" applyAlignment="1">
      <alignment horizontal="center" vertical="center"/>
    </xf>
    <xf numFmtId="0" fontId="11" fillId="0" borderId="0" xfId="0" applyFont="1" applyAlignment="1">
      <alignment horizontal="center" vertical="center"/>
    </xf>
    <xf numFmtId="0" fontId="20" fillId="0" borderId="0" xfId="0" applyFont="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left"/>
    </xf>
    <xf numFmtId="0" fontId="1" fillId="4" borderId="2"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2" fillId="9" borderId="2" xfId="0" applyFont="1" applyFill="1" applyBorder="1" applyAlignment="1">
      <alignment horizontal="center"/>
    </xf>
    <xf numFmtId="0" fontId="2" fillId="9" borderId="4" xfId="0" applyFont="1" applyFill="1" applyBorder="1" applyAlignment="1">
      <alignment horizontal="center"/>
    </xf>
    <xf numFmtId="0" fontId="2" fillId="9" borderId="5" xfId="0" applyFont="1" applyFill="1" applyBorder="1" applyAlignment="1">
      <alignment horizontal="center"/>
    </xf>
    <xf numFmtId="0" fontId="31" fillId="3" borderId="26" xfId="0" applyFont="1" applyFill="1" applyBorder="1" applyAlignment="1">
      <alignment horizontal="center" vertical="center"/>
    </xf>
    <xf numFmtId="0" fontId="32" fillId="0" borderId="15" xfId="0" applyFont="1" applyBorder="1" applyAlignment="1">
      <alignment horizontal="center" vertical="center"/>
    </xf>
    <xf numFmtId="0" fontId="32" fillId="0" borderId="25" xfId="0" applyFont="1" applyBorder="1" applyAlignment="1">
      <alignment horizontal="center" vertical="center"/>
    </xf>
    <xf numFmtId="0" fontId="31" fillId="3" borderId="27" xfId="0" applyFont="1" applyFill="1" applyBorder="1" applyAlignment="1">
      <alignment horizontal="center" vertical="center"/>
    </xf>
    <xf numFmtId="0" fontId="31" fillId="3" borderId="6" xfId="0" applyFont="1" applyFill="1" applyBorder="1" applyAlignment="1">
      <alignment horizontal="center" vertical="center"/>
    </xf>
    <xf numFmtId="0" fontId="31" fillId="3" borderId="1" xfId="0" applyFont="1" applyFill="1" applyBorder="1" applyAlignment="1">
      <alignment horizontal="center" vertical="center"/>
    </xf>
    <xf numFmtId="0" fontId="19" fillId="0" borderId="6" xfId="0" applyFont="1" applyBorder="1" applyAlignment="1">
      <alignment horizontal="center" vertical="center" wrapText="1"/>
    </xf>
    <xf numFmtId="0" fontId="23" fillId="0" borderId="0" xfId="0" applyFont="1" applyAlignment="1">
      <alignment horizontal="center"/>
    </xf>
    <xf numFmtId="0" fontId="44" fillId="9" borderId="9" xfId="0" applyFont="1" applyFill="1" applyBorder="1" applyAlignment="1">
      <alignment horizontal="center" wrapText="1"/>
    </xf>
    <xf numFmtId="0" fontId="44" fillId="9" borderId="28" xfId="0" applyFont="1" applyFill="1" applyBorder="1" applyAlignment="1">
      <alignment horizontal="center" wrapText="1"/>
    </xf>
    <xf numFmtId="0" fontId="44" fillId="9" borderId="10" xfId="0" applyFont="1" applyFill="1" applyBorder="1" applyAlignment="1">
      <alignment horizontal="center" wrapText="1"/>
    </xf>
    <xf numFmtId="0" fontId="44" fillId="9" borderId="1" xfId="0" applyFont="1" applyFill="1" applyBorder="1" applyAlignment="1">
      <alignment horizontal="center" wrapText="1"/>
    </xf>
    <xf numFmtId="0" fontId="44" fillId="9" borderId="1" xfId="0" applyFont="1" applyFill="1" applyBorder="1" applyAlignment="1">
      <alignment horizontal="center"/>
    </xf>
    <xf numFmtId="0" fontId="19" fillId="0" borderId="6" xfId="0" applyFont="1" applyBorder="1" applyAlignment="1">
      <alignment horizontal="center" vertical="center"/>
    </xf>
    <xf numFmtId="0" fontId="37" fillId="0" borderId="1" xfId="0" applyFont="1" applyBorder="1" applyAlignment="1">
      <alignment horizontal="left" vertical="top" wrapText="1" readingOrder="1"/>
    </xf>
    <xf numFmtId="0" fontId="43" fillId="0" borderId="1" xfId="0" applyFont="1" applyBorder="1" applyAlignment="1">
      <alignment vertical="top" wrapText="1"/>
    </xf>
    <xf numFmtId="0" fontId="44" fillId="0" borderId="1" xfId="0" applyFont="1" applyBorder="1" applyAlignment="1">
      <alignment horizontal="center" vertical="top"/>
    </xf>
    <xf numFmtId="0" fontId="45" fillId="3" borderId="2" xfId="0" applyFont="1" applyFill="1" applyBorder="1" applyAlignment="1">
      <alignment horizontal="center" vertical="center" wrapText="1"/>
    </xf>
    <xf numFmtId="0" fontId="45" fillId="3" borderId="4" xfId="0" applyFont="1" applyFill="1" applyBorder="1" applyAlignment="1">
      <alignment horizontal="center" vertical="center" wrapText="1"/>
    </xf>
    <xf numFmtId="0" fontId="45" fillId="3" borderId="5" xfId="0" applyFont="1" applyFill="1" applyBorder="1" applyAlignment="1">
      <alignment horizontal="center" vertical="center" wrapText="1"/>
    </xf>
    <xf numFmtId="0" fontId="30" fillId="0" borderId="2" xfId="0" applyFont="1" applyBorder="1" applyAlignment="1">
      <alignment horizontal="center"/>
    </xf>
    <xf numFmtId="0" fontId="30" fillId="0" borderId="4" xfId="0" applyFont="1" applyBorder="1" applyAlignment="1">
      <alignment horizontal="center"/>
    </xf>
    <xf numFmtId="0" fontId="30" fillId="0" borderId="5" xfId="0" applyFont="1" applyBorder="1" applyAlignment="1">
      <alignment horizontal="center"/>
    </xf>
    <xf numFmtId="0" fontId="37" fillId="0" borderId="9" xfId="0" applyFont="1" applyBorder="1" applyAlignment="1">
      <alignment horizontal="left" vertical="top" wrapText="1" readingOrder="1"/>
    </xf>
    <xf numFmtId="0" fontId="37" fillId="0" borderId="28" xfId="0" applyFont="1" applyBorder="1" applyAlignment="1">
      <alignment horizontal="left" vertical="top" wrapText="1" readingOrder="1"/>
    </xf>
    <xf numFmtId="0" fontId="37" fillId="0" borderId="10" xfId="0" applyFont="1" applyBorder="1" applyAlignment="1">
      <alignment horizontal="left" vertical="top" wrapText="1" readingOrder="1"/>
    </xf>
    <xf numFmtId="0" fontId="36" fillId="0" borderId="2" xfId="0" applyFont="1" applyBorder="1" applyAlignment="1">
      <alignment horizontal="left" vertical="top" wrapText="1"/>
    </xf>
    <xf numFmtId="0" fontId="36" fillId="0" borderId="4" xfId="0" applyFont="1" applyBorder="1" applyAlignment="1">
      <alignment horizontal="left" vertical="top" wrapText="1"/>
    </xf>
    <xf numFmtId="0" fontId="36" fillId="0" borderId="5" xfId="0" applyFont="1" applyBorder="1" applyAlignment="1">
      <alignment horizontal="left" vertical="top" wrapText="1"/>
    </xf>
    <xf numFmtId="0" fontId="22" fillId="9" borderId="1" xfId="0" applyFont="1" applyFill="1" applyBorder="1" applyAlignment="1">
      <alignment horizontal="center" vertical="top"/>
    </xf>
    <xf numFmtId="0" fontId="22" fillId="4" borderId="1" xfId="0" applyFont="1" applyFill="1" applyBorder="1" applyAlignment="1">
      <alignment wrapText="1"/>
    </xf>
    <xf numFmtId="0" fontId="0" fillId="4" borderId="1" xfId="0" applyFill="1" applyBorder="1" applyAlignment="1">
      <alignment horizontal="center" vertical="top"/>
    </xf>
    <xf numFmtId="0" fontId="22" fillId="4" borderId="1" xfId="0" applyFont="1" applyFill="1" applyBorder="1" applyAlignment="1">
      <alignment horizontal="center" vertical="center" wrapText="1"/>
    </xf>
    <xf numFmtId="0" fontId="41" fillId="4" borderId="1" xfId="0" applyFont="1" applyFill="1" applyBorder="1" applyAlignment="1">
      <alignment vertical="top" wrapText="1"/>
    </xf>
    <xf numFmtId="0" fontId="10" fillId="0" borderId="0" xfId="0" applyFont="1" applyAlignment="1">
      <alignment horizontal="left"/>
    </xf>
    <xf numFmtId="0" fontId="10" fillId="0" borderId="0" xfId="0" applyFont="1"/>
  </cellXfs>
  <cellStyles count="3">
    <cellStyle name="Comma" xfId="1" builtinId="3"/>
    <cellStyle name="Hyperlink" xfId="2" builtinId="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31"/>
  <sheetViews>
    <sheetView topLeftCell="A32" zoomScale="85" zoomScaleNormal="85" zoomScaleSheetLayoutView="110" workbookViewId="0">
      <selection activeCell="A2" sqref="A2:C30"/>
    </sheetView>
  </sheetViews>
  <sheetFormatPr defaultColWidth="9.140625" defaultRowHeight="15" x14ac:dyDescent="0.25"/>
  <cols>
    <col min="1" max="1" width="12" customWidth="1"/>
    <col min="2" max="2" width="72" bestFit="1" customWidth="1"/>
    <col min="3" max="3" width="49.85546875" customWidth="1"/>
    <col min="4" max="4" width="26.85546875" bestFit="1" customWidth="1"/>
  </cols>
  <sheetData>
    <row r="1" spans="1:4" x14ac:dyDescent="0.25">
      <c r="A1" s="69" t="s">
        <v>676</v>
      </c>
      <c r="B1" s="69"/>
      <c r="C1" s="69"/>
    </row>
    <row r="2" spans="1:4" ht="20.25" x14ac:dyDescent="0.25">
      <c r="A2" s="240" t="s">
        <v>672</v>
      </c>
      <c r="B2" s="240"/>
      <c r="C2" s="240"/>
    </row>
    <row r="3" spans="1:4" ht="20.25" x14ac:dyDescent="0.25">
      <c r="A3" s="240" t="s">
        <v>1163</v>
      </c>
      <c r="B3" s="240"/>
      <c r="C3" s="240"/>
      <c r="D3" s="165"/>
    </row>
    <row r="4" spans="1:4" ht="19.5" customHeight="1" x14ac:dyDescent="0.25">
      <c r="A4" s="241" t="s">
        <v>960</v>
      </c>
      <c r="B4" s="241"/>
      <c r="C4" s="241"/>
      <c r="D4" s="165"/>
    </row>
    <row r="5" spans="1:4" ht="20.25" x14ac:dyDescent="0.25">
      <c r="A5" s="240" t="s">
        <v>677</v>
      </c>
      <c r="B5" s="240"/>
      <c r="C5" s="240"/>
      <c r="D5" s="165"/>
    </row>
    <row r="6" spans="1:4" ht="30" x14ac:dyDescent="0.25">
      <c r="A6" s="1"/>
      <c r="D6" s="200" t="s">
        <v>1427</v>
      </c>
    </row>
    <row r="7" spans="1:4" ht="16.5" x14ac:dyDescent="0.25">
      <c r="A7" s="3" t="s">
        <v>277</v>
      </c>
      <c r="B7" s="3" t="s">
        <v>332</v>
      </c>
      <c r="C7" s="3" t="s">
        <v>678</v>
      </c>
    </row>
    <row r="8" spans="1:4" ht="33" x14ac:dyDescent="0.25">
      <c r="A8" s="3"/>
      <c r="B8" s="234" t="s">
        <v>1286</v>
      </c>
      <c r="C8" s="234" t="s">
        <v>1287</v>
      </c>
    </row>
    <row r="9" spans="1:4" ht="16.5" x14ac:dyDescent="0.25">
      <c r="A9" s="4">
        <v>1.1000000000000001</v>
      </c>
      <c r="B9" s="138" t="s">
        <v>1223</v>
      </c>
      <c r="C9" s="4" t="s">
        <v>1257</v>
      </c>
    </row>
    <row r="10" spans="1:4" ht="16.5" x14ac:dyDescent="0.25">
      <c r="A10" s="4">
        <v>1.2</v>
      </c>
      <c r="B10" s="138" t="s">
        <v>1224</v>
      </c>
      <c r="C10" s="4" t="s">
        <v>1257</v>
      </c>
    </row>
    <row r="11" spans="1:4" ht="16.5" x14ac:dyDescent="0.25">
      <c r="A11" s="4">
        <f>0.1+A10</f>
        <v>1.3</v>
      </c>
      <c r="B11" s="138" t="s">
        <v>1225</v>
      </c>
      <c r="C11" s="4" t="s">
        <v>1257</v>
      </c>
    </row>
    <row r="12" spans="1:4" ht="16.5" x14ac:dyDescent="0.25">
      <c r="A12" s="4">
        <f t="shared" ref="A12:A17" si="0">0.1+A11</f>
        <v>1.4000000000000001</v>
      </c>
      <c r="B12" s="138" t="s">
        <v>1226</v>
      </c>
      <c r="C12" s="4" t="s">
        <v>1257</v>
      </c>
    </row>
    <row r="13" spans="1:4" ht="49.5" x14ac:dyDescent="0.25">
      <c r="A13" s="4">
        <v>1.5</v>
      </c>
      <c r="B13" s="172" t="s">
        <v>1432</v>
      </c>
      <c r="C13" s="225" t="s">
        <v>1288</v>
      </c>
    </row>
    <row r="14" spans="1:4" s="165" customFormat="1" ht="16.5" x14ac:dyDescent="0.25">
      <c r="A14" s="133"/>
      <c r="B14" s="138"/>
      <c r="C14" s="133"/>
    </row>
    <row r="15" spans="1:4" ht="16.5" x14ac:dyDescent="0.25">
      <c r="A15" s="4">
        <v>1.6</v>
      </c>
      <c r="B15" s="172" t="s">
        <v>1227</v>
      </c>
      <c r="C15" s="225"/>
    </row>
    <row r="16" spans="1:4" ht="16.5" x14ac:dyDescent="0.25">
      <c r="A16" s="4">
        <f t="shared" si="0"/>
        <v>1.7000000000000002</v>
      </c>
      <c r="B16" s="172" t="s">
        <v>1228</v>
      </c>
      <c r="C16" s="225"/>
    </row>
    <row r="17" spans="1:3" ht="16.5" x14ac:dyDescent="0.25">
      <c r="A17" s="4">
        <f t="shared" si="0"/>
        <v>1.8000000000000003</v>
      </c>
      <c r="B17" s="172" t="s">
        <v>1229</v>
      </c>
      <c r="C17" s="225"/>
    </row>
    <row r="18" spans="1:3" ht="16.5" x14ac:dyDescent="0.25">
      <c r="A18" s="208">
        <v>1.9</v>
      </c>
      <c r="B18" s="172" t="s">
        <v>1230</v>
      </c>
      <c r="C18" s="225"/>
    </row>
    <row r="19" spans="1:3" ht="49.5" x14ac:dyDescent="0.25">
      <c r="A19" s="132">
        <v>1.1000000000000001</v>
      </c>
      <c r="B19" s="172" t="s">
        <v>1433</v>
      </c>
      <c r="C19" s="225" t="s">
        <v>1288</v>
      </c>
    </row>
    <row r="20" spans="1:3" ht="16.5" x14ac:dyDescent="0.25">
      <c r="A20" s="132">
        <v>1.1100000000000001</v>
      </c>
      <c r="B20" s="138" t="s">
        <v>952</v>
      </c>
      <c r="C20" s="4" t="s">
        <v>1257</v>
      </c>
    </row>
    <row r="21" spans="1:3" ht="16.5" x14ac:dyDescent="0.25">
      <c r="A21" s="132">
        <f t="shared" ref="A21:A25" si="1">0.01+A20</f>
        <v>1.1200000000000001</v>
      </c>
      <c r="B21" s="138" t="s">
        <v>953</v>
      </c>
      <c r="C21" s="4" t="s">
        <v>1257</v>
      </c>
    </row>
    <row r="22" spans="1:3" ht="16.5" x14ac:dyDescent="0.25">
      <c r="A22" s="132">
        <f t="shared" si="1"/>
        <v>1.1300000000000001</v>
      </c>
      <c r="B22" s="138" t="s">
        <v>954</v>
      </c>
      <c r="C22" s="4" t="s">
        <v>1257</v>
      </c>
    </row>
    <row r="23" spans="1:3" ht="16.5" x14ac:dyDescent="0.25">
      <c r="A23" s="132">
        <f t="shared" si="1"/>
        <v>1.1400000000000001</v>
      </c>
      <c r="B23" s="138" t="s">
        <v>955</v>
      </c>
      <c r="C23" s="4" t="s">
        <v>1257</v>
      </c>
    </row>
    <row r="24" spans="1:3" ht="16.5" x14ac:dyDescent="0.25">
      <c r="A24" s="132">
        <v>1.1499999999999999</v>
      </c>
      <c r="B24" s="138" t="s">
        <v>1428</v>
      </c>
      <c r="C24" s="4" t="s">
        <v>1257</v>
      </c>
    </row>
    <row r="25" spans="1:3" ht="16.5" x14ac:dyDescent="0.25">
      <c r="A25" s="132">
        <f t="shared" si="1"/>
        <v>1.1599999999999999</v>
      </c>
      <c r="B25" s="138" t="s">
        <v>1289</v>
      </c>
      <c r="C25" s="4" t="s">
        <v>1257</v>
      </c>
    </row>
    <row r="26" spans="1:3" ht="16.5" x14ac:dyDescent="0.25">
      <c r="A26" s="132">
        <v>1.17</v>
      </c>
      <c r="B26" s="138" t="s">
        <v>839</v>
      </c>
      <c r="C26" s="4" t="s">
        <v>1257</v>
      </c>
    </row>
    <row r="27" spans="1:3" ht="16.5" x14ac:dyDescent="0.25">
      <c r="A27" s="132">
        <f>+A26+0.01</f>
        <v>1.18</v>
      </c>
      <c r="B27" s="138" t="s">
        <v>956</v>
      </c>
      <c r="C27" s="4" t="s">
        <v>1257</v>
      </c>
    </row>
    <row r="28" spans="1:3" ht="36" customHeight="1" x14ac:dyDescent="0.25">
      <c r="A28" s="132">
        <f t="shared" ref="A28" si="2">+A27+0.01</f>
        <v>1.19</v>
      </c>
      <c r="B28" s="138" t="s">
        <v>1290</v>
      </c>
      <c r="C28" s="4" t="s">
        <v>1257</v>
      </c>
    </row>
    <row r="29" spans="1:3" ht="16.5" x14ac:dyDescent="0.25">
      <c r="A29" s="132">
        <v>1.2</v>
      </c>
      <c r="B29" s="138" t="s">
        <v>957</v>
      </c>
      <c r="C29" s="4" t="s">
        <v>1257</v>
      </c>
    </row>
    <row r="30" spans="1:3" ht="16.5" x14ac:dyDescent="0.25">
      <c r="A30" s="6" t="s">
        <v>754</v>
      </c>
    </row>
    <row r="31" spans="1:3" hidden="1" x14ac:dyDescent="0.25">
      <c r="A31" s="166" t="s">
        <v>1231</v>
      </c>
    </row>
  </sheetData>
  <mergeCells count="4">
    <mergeCell ref="A2:C2"/>
    <mergeCell ref="A3:C3"/>
    <mergeCell ref="A4:C4"/>
    <mergeCell ref="A5:C5"/>
  </mergeCells>
  <pageMargins left="0.7" right="0.7" top="0.75" bottom="0.75" header="0.3" footer="0.3"/>
  <pageSetup scale="67"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C49"/>
  <sheetViews>
    <sheetView topLeftCell="A7" zoomScale="85" zoomScaleNormal="85" zoomScaleSheetLayoutView="110" workbookViewId="0">
      <selection activeCell="B46" sqref="B46"/>
    </sheetView>
  </sheetViews>
  <sheetFormatPr defaultRowHeight="15" x14ac:dyDescent="0.25"/>
  <cols>
    <col min="1" max="1" width="12" customWidth="1"/>
    <col min="2" max="2" width="72" bestFit="1" customWidth="1"/>
    <col min="3" max="3" width="49.85546875" customWidth="1"/>
    <col min="4" max="4" width="9.140625" customWidth="1"/>
    <col min="5" max="5" width="73.7109375" bestFit="1" customWidth="1"/>
    <col min="6" max="7" width="22.5703125" customWidth="1"/>
  </cols>
  <sheetData>
    <row r="1" spans="1:3" x14ac:dyDescent="0.25">
      <c r="A1" s="69" t="s">
        <v>676</v>
      </c>
      <c r="B1" s="69"/>
      <c r="C1" s="69"/>
    </row>
    <row r="2" spans="1:3" ht="20.25" x14ac:dyDescent="0.25">
      <c r="A2" s="240" t="s">
        <v>672</v>
      </c>
      <c r="B2" s="240"/>
      <c r="C2" s="240"/>
    </row>
    <row r="3" spans="1:3" ht="20.25" x14ac:dyDescent="0.25">
      <c r="A3" s="240" t="s">
        <v>1163</v>
      </c>
      <c r="B3" s="240"/>
      <c r="C3" s="240"/>
    </row>
    <row r="4" spans="1:3" ht="19.5" customHeight="1" x14ac:dyDescent="0.25">
      <c r="A4" s="241" t="s">
        <v>961</v>
      </c>
      <c r="B4" s="241"/>
      <c r="C4" s="241"/>
    </row>
    <row r="5" spans="1:3" ht="20.25" x14ac:dyDescent="0.25">
      <c r="A5" s="240" t="s">
        <v>677</v>
      </c>
      <c r="B5" s="240"/>
      <c r="C5" s="240"/>
    </row>
    <row r="6" spans="1:3" x14ac:dyDescent="0.25">
      <c r="A6" s="1"/>
    </row>
    <row r="7" spans="1:3" ht="16.5" x14ac:dyDescent="0.25">
      <c r="A7" s="3" t="s">
        <v>277</v>
      </c>
      <c r="B7" s="3" t="s">
        <v>332</v>
      </c>
      <c r="C7" s="3" t="s">
        <v>678</v>
      </c>
    </row>
    <row r="8" spans="1:3" ht="66" x14ac:dyDescent="0.25">
      <c r="A8" s="4">
        <v>1.1000000000000001</v>
      </c>
      <c r="B8" s="5" t="s">
        <v>1044</v>
      </c>
      <c r="C8" s="226" t="s">
        <v>1305</v>
      </c>
    </row>
    <row r="9" spans="1:3" ht="66" x14ac:dyDescent="0.25">
      <c r="A9" s="4">
        <v>1.2</v>
      </c>
      <c r="B9" s="14" t="s">
        <v>1045</v>
      </c>
      <c r="C9" s="226" t="s">
        <v>1306</v>
      </c>
    </row>
    <row r="10" spans="1:3" ht="49.5" x14ac:dyDescent="0.25">
      <c r="A10" s="4">
        <f>+A9+0.1</f>
        <v>1.3</v>
      </c>
      <c r="B10" s="173" t="s">
        <v>995</v>
      </c>
      <c r="C10" s="227" t="s">
        <v>1300</v>
      </c>
    </row>
    <row r="11" spans="1:3" ht="16.5" x14ac:dyDescent="0.25">
      <c r="A11" s="4">
        <f t="shared" ref="A11:A16" si="0">+A10+0.1</f>
        <v>1.4000000000000001</v>
      </c>
      <c r="B11" s="5" t="s">
        <v>994</v>
      </c>
      <c r="C11" s="227" t="s">
        <v>1291</v>
      </c>
    </row>
    <row r="12" spans="1:3" ht="16.5" x14ac:dyDescent="0.25">
      <c r="A12" s="4">
        <f t="shared" si="0"/>
        <v>1.5000000000000002</v>
      </c>
      <c r="B12" s="5" t="s">
        <v>835</v>
      </c>
      <c r="C12" s="227" t="s">
        <v>1291</v>
      </c>
    </row>
    <row r="13" spans="1:3" ht="16.5" x14ac:dyDescent="0.25">
      <c r="A13" s="4">
        <f t="shared" si="0"/>
        <v>1.6000000000000003</v>
      </c>
      <c r="B13" s="14" t="s">
        <v>836</v>
      </c>
      <c r="C13" s="227" t="s">
        <v>1291</v>
      </c>
    </row>
    <row r="14" spans="1:3" ht="16.5" x14ac:dyDescent="0.25">
      <c r="A14" s="4">
        <f t="shared" si="0"/>
        <v>1.7000000000000004</v>
      </c>
      <c r="B14" s="5" t="s">
        <v>1089</v>
      </c>
      <c r="C14" s="227" t="s">
        <v>1291</v>
      </c>
    </row>
    <row r="15" spans="1:3" ht="16.5" x14ac:dyDescent="0.25">
      <c r="A15" s="4">
        <f t="shared" si="0"/>
        <v>1.8000000000000005</v>
      </c>
      <c r="B15" s="5" t="s">
        <v>679</v>
      </c>
      <c r="C15" s="227" t="s">
        <v>1291</v>
      </c>
    </row>
    <row r="16" spans="1:3" ht="16.5" x14ac:dyDescent="0.25">
      <c r="A16" s="4">
        <f t="shared" si="0"/>
        <v>1.9000000000000006</v>
      </c>
      <c r="B16" s="5" t="s">
        <v>837</v>
      </c>
      <c r="C16" s="227" t="s">
        <v>1291</v>
      </c>
    </row>
    <row r="17" spans="1:3" ht="16.5" x14ac:dyDescent="0.25">
      <c r="A17" s="132">
        <v>1.1000000000000001</v>
      </c>
      <c r="B17" s="138" t="s">
        <v>1234</v>
      </c>
      <c r="C17" s="133"/>
    </row>
    <row r="18" spans="1:3" ht="16.5" x14ac:dyDescent="0.25">
      <c r="A18" s="132"/>
      <c r="B18" s="172" t="s">
        <v>1232</v>
      </c>
      <c r="C18" s="133"/>
    </row>
    <row r="19" spans="1:3" ht="33" x14ac:dyDescent="0.25">
      <c r="A19" s="132"/>
      <c r="B19" s="172" t="s">
        <v>1233</v>
      </c>
      <c r="C19" s="133"/>
    </row>
    <row r="20" spans="1:3" ht="16.5" x14ac:dyDescent="0.25">
      <c r="A20" s="132">
        <v>1.1100000000000001</v>
      </c>
      <c r="B20" s="172" t="s">
        <v>1235</v>
      </c>
      <c r="C20" s="133"/>
    </row>
    <row r="21" spans="1:3" ht="33" x14ac:dyDescent="0.25">
      <c r="A21" s="132">
        <v>1.1200000000000001</v>
      </c>
      <c r="B21" s="14" t="s">
        <v>1090</v>
      </c>
      <c r="C21" s="227" t="s">
        <v>1291</v>
      </c>
    </row>
    <row r="22" spans="1:3" ht="16.5" x14ac:dyDescent="0.25">
      <c r="A22" s="132">
        <f>+A21+0.01</f>
        <v>1.1300000000000001</v>
      </c>
      <c r="B22" s="14" t="s">
        <v>844</v>
      </c>
      <c r="C22" s="227" t="s">
        <v>1291</v>
      </c>
    </row>
    <row r="23" spans="1:3" ht="16.5" x14ac:dyDescent="0.25">
      <c r="A23" s="132">
        <f>+A22+0.01</f>
        <v>1.1400000000000001</v>
      </c>
      <c r="B23" s="138" t="s">
        <v>1294</v>
      </c>
      <c r="C23" s="227" t="s">
        <v>1292</v>
      </c>
    </row>
    <row r="24" spans="1:3" ht="16.5" x14ac:dyDescent="0.25">
      <c r="A24" s="132"/>
      <c r="B24" s="172" t="s">
        <v>1293</v>
      </c>
      <c r="C24" s="133"/>
    </row>
    <row r="25" spans="1:3" ht="33" x14ac:dyDescent="0.25">
      <c r="A25" s="4" t="s">
        <v>1237</v>
      </c>
      <c r="B25" s="138" t="s">
        <v>1212</v>
      </c>
      <c r="C25" s="227" t="s">
        <v>1292</v>
      </c>
    </row>
    <row r="26" spans="1:3" ht="16.5" x14ac:dyDescent="0.25">
      <c r="A26" s="4" t="s">
        <v>1238</v>
      </c>
      <c r="B26" s="138" t="s">
        <v>1296</v>
      </c>
      <c r="C26" s="133"/>
    </row>
    <row r="27" spans="1:3" ht="16.5" x14ac:dyDescent="0.25">
      <c r="A27" s="4" t="s">
        <v>1239</v>
      </c>
      <c r="B27" s="14" t="s">
        <v>680</v>
      </c>
      <c r="C27" s="227" t="s">
        <v>1291</v>
      </c>
    </row>
    <row r="28" spans="1:3" ht="33" x14ac:dyDescent="0.25">
      <c r="A28" s="4" t="s">
        <v>1295</v>
      </c>
      <c r="B28" s="5" t="s">
        <v>838</v>
      </c>
      <c r="C28" s="4"/>
    </row>
    <row r="29" spans="1:3" ht="16.5" x14ac:dyDescent="0.25">
      <c r="A29" s="4">
        <v>1.1599999999999999</v>
      </c>
      <c r="B29" s="14" t="s">
        <v>681</v>
      </c>
      <c r="C29" s="227" t="s">
        <v>1291</v>
      </c>
    </row>
    <row r="30" spans="1:3" ht="16.5" x14ac:dyDescent="0.25">
      <c r="A30" s="4">
        <f>+A29+0.01</f>
        <v>1.17</v>
      </c>
      <c r="B30" s="14" t="s">
        <v>682</v>
      </c>
      <c r="C30" s="227" t="s">
        <v>1291</v>
      </c>
    </row>
    <row r="31" spans="1:3" ht="16.5" x14ac:dyDescent="0.25">
      <c r="A31" s="4">
        <f t="shared" ref="A31:A43" si="1">+A30+0.01</f>
        <v>1.18</v>
      </c>
      <c r="B31" s="14" t="s">
        <v>683</v>
      </c>
      <c r="C31" s="227" t="s">
        <v>1291</v>
      </c>
    </row>
    <row r="32" spans="1:3" ht="16.5" x14ac:dyDescent="0.25">
      <c r="A32" s="4">
        <v>1.19</v>
      </c>
      <c r="B32" s="14" t="s">
        <v>840</v>
      </c>
      <c r="C32" s="4" t="s">
        <v>752</v>
      </c>
    </row>
    <row r="33" spans="1:3" ht="16.5" x14ac:dyDescent="0.25">
      <c r="A33" s="132">
        <f t="shared" si="1"/>
        <v>1.2</v>
      </c>
      <c r="B33" s="138" t="s">
        <v>1297</v>
      </c>
      <c r="C33" s="133" t="s">
        <v>753</v>
      </c>
    </row>
    <row r="34" spans="1:3" ht="33" x14ac:dyDescent="0.25">
      <c r="A34" s="4">
        <f>+A33+0.01</f>
        <v>1.21</v>
      </c>
      <c r="B34" s="14" t="s">
        <v>1221</v>
      </c>
      <c r="C34" s="227" t="s">
        <v>1259</v>
      </c>
    </row>
    <row r="35" spans="1:3" ht="33" x14ac:dyDescent="0.25">
      <c r="A35" s="132">
        <v>1.22</v>
      </c>
      <c r="B35" s="14" t="s">
        <v>1220</v>
      </c>
      <c r="C35" s="227" t="s">
        <v>1259</v>
      </c>
    </row>
    <row r="36" spans="1:3" ht="33" x14ac:dyDescent="0.25">
      <c r="A36" s="132">
        <v>1.23</v>
      </c>
      <c r="B36" s="14" t="s">
        <v>1222</v>
      </c>
      <c r="C36" s="227" t="s">
        <v>1259</v>
      </c>
    </row>
    <row r="37" spans="1:3" ht="33" x14ac:dyDescent="0.25">
      <c r="A37" s="4">
        <f t="shared" si="1"/>
        <v>1.24</v>
      </c>
      <c r="B37" s="14" t="s">
        <v>1091</v>
      </c>
      <c r="C37" s="4"/>
    </row>
    <row r="38" spans="1:3" ht="16.5" x14ac:dyDescent="0.25">
      <c r="A38" s="4">
        <f t="shared" si="1"/>
        <v>1.25</v>
      </c>
      <c r="B38" s="5" t="s">
        <v>1236</v>
      </c>
      <c r="C38" s="4" t="s">
        <v>684</v>
      </c>
    </row>
    <row r="39" spans="1:3" ht="33.75" customHeight="1" x14ac:dyDescent="0.25">
      <c r="A39" s="4">
        <f t="shared" si="1"/>
        <v>1.26</v>
      </c>
      <c r="B39" s="5" t="s">
        <v>685</v>
      </c>
      <c r="C39" s="171" t="s">
        <v>1219</v>
      </c>
    </row>
    <row r="40" spans="1:3" ht="18" customHeight="1" x14ac:dyDescent="0.25">
      <c r="A40" s="4">
        <f t="shared" si="1"/>
        <v>1.27</v>
      </c>
      <c r="B40" s="14" t="s">
        <v>841</v>
      </c>
      <c r="C40" s="88" t="s">
        <v>753</v>
      </c>
    </row>
    <row r="41" spans="1:3" ht="32.25" customHeight="1" x14ac:dyDescent="0.25">
      <c r="A41" s="4"/>
      <c r="B41" s="172" t="s">
        <v>1198</v>
      </c>
      <c r="C41" s="174" t="s">
        <v>1298</v>
      </c>
    </row>
    <row r="42" spans="1:3" ht="18" customHeight="1" x14ac:dyDescent="0.25">
      <c r="A42" s="4">
        <f>+A40+0.01</f>
        <v>1.28</v>
      </c>
      <c r="B42" s="5" t="s">
        <v>1217</v>
      </c>
      <c r="C42" s="4" t="s">
        <v>1299</v>
      </c>
    </row>
    <row r="43" spans="1:3" ht="17.25" customHeight="1" x14ac:dyDescent="0.25">
      <c r="A43" s="4">
        <f t="shared" si="1"/>
        <v>1.29</v>
      </c>
      <c r="B43" s="5" t="s">
        <v>686</v>
      </c>
      <c r="C43" s="4"/>
    </row>
    <row r="44" spans="1:3" s="145" customFormat="1" ht="33" x14ac:dyDescent="0.25">
      <c r="A44" s="209">
        <v>1.3</v>
      </c>
      <c r="B44" s="172" t="s">
        <v>1192</v>
      </c>
      <c r="C44" s="174" t="s">
        <v>684</v>
      </c>
    </row>
    <row r="45" spans="1:3" s="145" customFormat="1" ht="16.5" x14ac:dyDescent="0.25">
      <c r="A45" s="174"/>
      <c r="B45" s="172" t="s">
        <v>1193</v>
      </c>
      <c r="C45" s="174" t="s">
        <v>1258</v>
      </c>
    </row>
    <row r="46" spans="1:3" s="145" customFormat="1" ht="33" x14ac:dyDescent="0.25">
      <c r="A46" s="174">
        <v>1.31</v>
      </c>
      <c r="B46" s="172" t="s">
        <v>1301</v>
      </c>
      <c r="C46" s="174" t="s">
        <v>1302</v>
      </c>
    </row>
    <row r="47" spans="1:3" s="145" customFormat="1" ht="49.5" x14ac:dyDescent="0.25">
      <c r="A47" s="174">
        <v>1.32</v>
      </c>
      <c r="B47" s="172" t="s">
        <v>1303</v>
      </c>
      <c r="C47" s="174" t="s">
        <v>1304</v>
      </c>
    </row>
    <row r="48" spans="1:3" ht="88.5" customHeight="1" x14ac:dyDescent="0.25">
      <c r="A48" s="243" t="s">
        <v>1307</v>
      </c>
      <c r="B48" s="243"/>
      <c r="C48" s="243"/>
    </row>
    <row r="49" spans="1:3" ht="36" customHeight="1" x14ac:dyDescent="0.25">
      <c r="A49" s="242"/>
      <c r="B49" s="242"/>
      <c r="C49" s="242"/>
    </row>
  </sheetData>
  <mergeCells count="6">
    <mergeCell ref="A49:C49"/>
    <mergeCell ref="A2:C2"/>
    <mergeCell ref="A3:C3"/>
    <mergeCell ref="A5:C5"/>
    <mergeCell ref="A4:C4"/>
    <mergeCell ref="A48:C48"/>
  </mergeCells>
  <pageMargins left="0.7" right="0.7" top="0.75" bottom="0.75" header="0.3" footer="0.3"/>
  <pageSetup scale="67" fitToHeight="0"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2:D380"/>
  <sheetViews>
    <sheetView topLeftCell="A240" zoomScale="85" zoomScaleNormal="85" zoomScaleSheetLayoutView="90" workbookViewId="0">
      <selection activeCell="B253" sqref="B253"/>
    </sheetView>
  </sheetViews>
  <sheetFormatPr defaultColWidth="9.140625" defaultRowHeight="17.25" x14ac:dyDescent="0.3"/>
  <cols>
    <col min="1" max="1" width="7.140625" style="11" customWidth="1"/>
    <col min="2" max="2" width="75.85546875" style="11" customWidth="1"/>
    <col min="3" max="3" width="11" style="11" bestFit="1" customWidth="1"/>
    <col min="4" max="4" width="13.5703125" style="25" customWidth="1"/>
    <col min="5" max="16384" width="9.140625" style="11"/>
  </cols>
  <sheetData>
    <row r="2" spans="1:4" ht="20.25" x14ac:dyDescent="0.3">
      <c r="A2" s="246" t="s">
        <v>672</v>
      </c>
      <c r="B2" s="246"/>
      <c r="C2" s="246"/>
      <c r="D2" s="246"/>
    </row>
    <row r="3" spans="1:4" ht="20.25" x14ac:dyDescent="0.3">
      <c r="A3" s="247" t="s">
        <v>937</v>
      </c>
      <c r="B3" s="247"/>
      <c r="C3" s="247"/>
      <c r="D3" s="247"/>
    </row>
    <row r="4" spans="1:4" ht="132.75" thickBot="1" x14ac:dyDescent="0.35">
      <c r="A4" s="12" t="s">
        <v>267</v>
      </c>
      <c r="B4" s="12" t="s">
        <v>268</v>
      </c>
      <c r="C4" s="12" t="s">
        <v>269</v>
      </c>
      <c r="D4" s="13" t="s">
        <v>938</v>
      </c>
    </row>
    <row r="5" spans="1:4" ht="20.25" x14ac:dyDescent="0.3">
      <c r="A5" s="244" t="s">
        <v>823</v>
      </c>
      <c r="B5" s="245"/>
      <c r="C5" s="245"/>
      <c r="D5" s="245"/>
    </row>
    <row r="6" spans="1:4" x14ac:dyDescent="0.3">
      <c r="A6" s="12">
        <v>1</v>
      </c>
      <c r="B6" s="12" t="s">
        <v>0</v>
      </c>
      <c r="C6" s="14"/>
      <c r="D6" s="15"/>
    </row>
    <row r="7" spans="1:4" x14ac:dyDescent="0.3">
      <c r="A7" s="12" t="s">
        <v>1</v>
      </c>
      <c r="B7" s="12" t="s">
        <v>2</v>
      </c>
      <c r="C7" s="14"/>
      <c r="D7" s="15"/>
    </row>
    <row r="8" spans="1:4" x14ac:dyDescent="0.3">
      <c r="A8" s="14"/>
      <c r="B8" s="12" t="s">
        <v>3</v>
      </c>
      <c r="C8" s="14"/>
      <c r="D8" s="15"/>
    </row>
    <row r="9" spans="1:4" x14ac:dyDescent="0.3">
      <c r="A9" s="14"/>
      <c r="B9" s="14" t="s">
        <v>4</v>
      </c>
      <c r="C9" s="14">
        <v>1207</v>
      </c>
      <c r="D9" s="15"/>
    </row>
    <row r="10" spans="1:4" x14ac:dyDescent="0.3">
      <c r="A10" s="14"/>
      <c r="B10" s="14" t="s">
        <v>5</v>
      </c>
      <c r="C10" s="14">
        <v>1208</v>
      </c>
      <c r="D10" s="15"/>
    </row>
    <row r="11" spans="1:4" x14ac:dyDescent="0.3">
      <c r="A11" s="14"/>
      <c r="B11" s="12" t="s">
        <v>6</v>
      </c>
      <c r="C11" s="12">
        <v>1201</v>
      </c>
      <c r="D11" s="16">
        <f>+D9+D10</f>
        <v>0</v>
      </c>
    </row>
    <row r="12" spans="1:4" x14ac:dyDescent="0.3">
      <c r="A12" s="14"/>
      <c r="B12" s="14" t="s">
        <v>7</v>
      </c>
      <c r="C12" s="14">
        <v>1202</v>
      </c>
      <c r="D12" s="15"/>
    </row>
    <row r="13" spans="1:4" x14ac:dyDescent="0.3">
      <c r="A13" s="14"/>
      <c r="B13" s="14" t="s">
        <v>8</v>
      </c>
      <c r="C13" s="14">
        <v>1203</v>
      </c>
      <c r="D13" s="15"/>
    </row>
    <row r="14" spans="1:4" x14ac:dyDescent="0.3">
      <c r="A14" s="14"/>
      <c r="B14" s="14" t="s">
        <v>9</v>
      </c>
      <c r="C14" s="14">
        <v>1205</v>
      </c>
      <c r="D14" s="15"/>
    </row>
    <row r="15" spans="1:4" x14ac:dyDescent="0.3">
      <c r="A15" s="14"/>
      <c r="B15" s="131" t="s">
        <v>939</v>
      </c>
      <c r="C15" s="135">
        <v>1291</v>
      </c>
      <c r="D15" s="15"/>
    </row>
    <row r="16" spans="1:4" x14ac:dyDescent="0.3">
      <c r="A16" s="14"/>
      <c r="B16" s="14" t="s">
        <v>10</v>
      </c>
      <c r="C16" s="14">
        <v>1204</v>
      </c>
      <c r="D16" s="15"/>
    </row>
    <row r="17" spans="1:4" x14ac:dyDescent="0.3">
      <c r="A17" s="12"/>
      <c r="B17" s="12" t="s">
        <v>1092</v>
      </c>
      <c r="C17" s="88">
        <v>1223</v>
      </c>
      <c r="D17" s="15">
        <f>+SUM(D11:D16)</f>
        <v>0</v>
      </c>
    </row>
    <row r="18" spans="1:4" x14ac:dyDescent="0.3">
      <c r="A18" s="12"/>
      <c r="B18" s="12" t="s">
        <v>669</v>
      </c>
      <c r="C18" s="14">
        <v>1231</v>
      </c>
      <c r="D18" s="15"/>
    </row>
    <row r="19" spans="1:4" x14ac:dyDescent="0.3">
      <c r="A19" s="12"/>
      <c r="B19" s="12" t="s">
        <v>690</v>
      </c>
      <c r="C19" s="14">
        <v>1232</v>
      </c>
      <c r="D19" s="15">
        <f>+D17-D18</f>
        <v>0</v>
      </c>
    </row>
    <row r="20" spans="1:4" x14ac:dyDescent="0.3">
      <c r="A20" s="12" t="s">
        <v>11</v>
      </c>
      <c r="B20" s="12" t="s">
        <v>12</v>
      </c>
      <c r="C20" s="14">
        <v>1240</v>
      </c>
      <c r="D20" s="15"/>
    </row>
    <row r="21" spans="1:4" x14ac:dyDescent="0.3">
      <c r="A21" s="12" t="s">
        <v>13</v>
      </c>
      <c r="B21" s="12" t="s">
        <v>14</v>
      </c>
      <c r="C21" s="14">
        <v>1271</v>
      </c>
      <c r="D21" s="15"/>
    </row>
    <row r="22" spans="1:4" x14ac:dyDescent="0.3">
      <c r="A22" s="12"/>
      <c r="B22" s="14" t="s">
        <v>15</v>
      </c>
      <c r="C22" s="14">
        <v>1272</v>
      </c>
      <c r="D22" s="15"/>
    </row>
    <row r="23" spans="1:4" x14ac:dyDescent="0.3">
      <c r="A23" s="12"/>
      <c r="B23" s="14" t="s">
        <v>656</v>
      </c>
      <c r="C23" s="14">
        <v>1275</v>
      </c>
      <c r="D23" s="15">
        <f>+D21-D22</f>
        <v>0</v>
      </c>
    </row>
    <row r="24" spans="1:4" x14ac:dyDescent="0.3">
      <c r="A24" s="12" t="s">
        <v>16</v>
      </c>
      <c r="B24" s="12" t="s">
        <v>17</v>
      </c>
      <c r="C24" s="12">
        <v>1246</v>
      </c>
      <c r="D24" s="15"/>
    </row>
    <row r="25" spans="1:4" x14ac:dyDescent="0.3">
      <c r="A25" s="12" t="s">
        <v>18</v>
      </c>
      <c r="B25" s="12" t="s">
        <v>19</v>
      </c>
      <c r="C25" s="14"/>
      <c r="D25" s="15"/>
    </row>
    <row r="26" spans="1:4" x14ac:dyDescent="0.3">
      <c r="A26" s="14"/>
      <c r="B26" s="14" t="s">
        <v>270</v>
      </c>
      <c r="C26" s="14">
        <v>1211</v>
      </c>
      <c r="D26" s="15"/>
    </row>
    <row r="27" spans="1:4" x14ac:dyDescent="0.3">
      <c r="A27" s="14"/>
      <c r="B27" s="14" t="s">
        <v>271</v>
      </c>
      <c r="C27" s="14">
        <v>1212</v>
      </c>
      <c r="D27" s="15"/>
    </row>
    <row r="28" spans="1:4" x14ac:dyDescent="0.3">
      <c r="A28" s="14"/>
      <c r="B28" s="14" t="s">
        <v>272</v>
      </c>
      <c r="C28" s="14">
        <v>1213</v>
      </c>
      <c r="D28" s="15"/>
    </row>
    <row r="29" spans="1:4" x14ac:dyDescent="0.3">
      <c r="A29" s="14"/>
      <c r="B29" s="131" t="s">
        <v>940</v>
      </c>
      <c r="C29" s="135">
        <v>1292</v>
      </c>
      <c r="D29" s="15"/>
    </row>
    <row r="30" spans="1:4" x14ac:dyDescent="0.3">
      <c r="A30" s="14"/>
      <c r="B30" s="12" t="s">
        <v>1093</v>
      </c>
      <c r="C30" s="130">
        <v>1209</v>
      </c>
      <c r="D30" s="15">
        <f>+SUM(D26:D28)</f>
        <v>0</v>
      </c>
    </row>
    <row r="31" spans="1:4" x14ac:dyDescent="0.3">
      <c r="A31" s="14"/>
      <c r="B31" s="14" t="s">
        <v>20</v>
      </c>
      <c r="C31" s="14">
        <v>1218</v>
      </c>
      <c r="D31" s="15"/>
    </row>
    <row r="32" spans="1:4" x14ac:dyDescent="0.3">
      <c r="A32" s="14"/>
      <c r="B32" s="14" t="s">
        <v>658</v>
      </c>
      <c r="C32" s="14">
        <v>1219</v>
      </c>
      <c r="D32" s="15">
        <f>+D30-D31</f>
        <v>0</v>
      </c>
    </row>
    <row r="33" spans="1:4" x14ac:dyDescent="0.3">
      <c r="A33" s="12" t="s">
        <v>21</v>
      </c>
      <c r="B33" s="12" t="s">
        <v>22</v>
      </c>
      <c r="C33" s="14">
        <v>1245</v>
      </c>
      <c r="D33" s="15"/>
    </row>
    <row r="34" spans="1:4" x14ac:dyDescent="0.3">
      <c r="A34" s="12" t="s">
        <v>23</v>
      </c>
      <c r="B34" s="12" t="s">
        <v>24</v>
      </c>
      <c r="C34" s="14">
        <v>1214</v>
      </c>
      <c r="D34" s="15"/>
    </row>
    <row r="35" spans="1:4" x14ac:dyDescent="0.3">
      <c r="A35" s="12"/>
      <c r="B35" s="14" t="s">
        <v>25</v>
      </c>
      <c r="C35" s="14">
        <v>1217</v>
      </c>
      <c r="D35" s="15"/>
    </row>
    <row r="36" spans="1:4" x14ac:dyDescent="0.3">
      <c r="A36" s="12"/>
      <c r="B36" s="14" t="s">
        <v>687</v>
      </c>
      <c r="C36" s="14">
        <v>1216</v>
      </c>
      <c r="D36" s="15">
        <f>+D34-D35</f>
        <v>0</v>
      </c>
    </row>
    <row r="37" spans="1:4" x14ac:dyDescent="0.3">
      <c r="A37" s="12"/>
      <c r="B37" s="12" t="s">
        <v>691</v>
      </c>
      <c r="C37" s="12">
        <v>1206</v>
      </c>
      <c r="D37" s="17">
        <f>+D34+D17</f>
        <v>0</v>
      </c>
    </row>
    <row r="38" spans="1:4" x14ac:dyDescent="0.3">
      <c r="A38" s="12"/>
      <c r="B38" s="14" t="s">
        <v>699</v>
      </c>
      <c r="C38" s="14">
        <v>1210</v>
      </c>
      <c r="D38" s="15">
        <f>+D37+D30+D24</f>
        <v>0</v>
      </c>
    </row>
    <row r="39" spans="1:4" ht="33" x14ac:dyDescent="0.3">
      <c r="A39" s="12"/>
      <c r="B39" s="14" t="s">
        <v>705</v>
      </c>
      <c r="C39" s="14">
        <v>1220</v>
      </c>
      <c r="D39" s="17">
        <f>+D31+D35+D18</f>
        <v>0</v>
      </c>
    </row>
    <row r="40" spans="1:4" x14ac:dyDescent="0.3">
      <c r="A40" s="12"/>
      <c r="B40" s="14" t="s">
        <v>692</v>
      </c>
      <c r="C40" s="14">
        <v>1700</v>
      </c>
      <c r="D40" s="15">
        <f>+D36+D32+D24+D19</f>
        <v>0</v>
      </c>
    </row>
    <row r="41" spans="1:4" x14ac:dyDescent="0.3">
      <c r="A41" s="12" t="s">
        <v>26</v>
      </c>
      <c r="B41" s="12" t="s">
        <v>27</v>
      </c>
      <c r="C41" s="14"/>
      <c r="D41" s="15"/>
    </row>
    <row r="42" spans="1:4" x14ac:dyDescent="0.3">
      <c r="A42" s="12" t="s">
        <v>718</v>
      </c>
      <c r="B42" s="12" t="s">
        <v>29</v>
      </c>
      <c r="C42" s="14"/>
      <c r="D42" s="15"/>
    </row>
    <row r="43" spans="1:4" x14ac:dyDescent="0.3">
      <c r="A43" s="14"/>
      <c r="B43" s="12" t="s">
        <v>30</v>
      </c>
      <c r="C43" s="14"/>
      <c r="D43" s="15"/>
    </row>
    <row r="44" spans="1:4" x14ac:dyDescent="0.3">
      <c r="A44" s="14"/>
      <c r="B44" s="14" t="s">
        <v>31</v>
      </c>
      <c r="C44" s="14">
        <v>1241</v>
      </c>
      <c r="D44" s="15"/>
    </row>
    <row r="45" spans="1:4" x14ac:dyDescent="0.3">
      <c r="A45" s="14"/>
      <c r="B45" s="14" t="s">
        <v>32</v>
      </c>
      <c r="C45" s="14">
        <v>1314</v>
      </c>
      <c r="D45" s="15"/>
    </row>
    <row r="46" spans="1:4" x14ac:dyDescent="0.3">
      <c r="A46" s="14"/>
      <c r="B46" s="14" t="s">
        <v>33</v>
      </c>
      <c r="C46" s="14">
        <v>1341</v>
      </c>
      <c r="D46" s="15"/>
    </row>
    <row r="47" spans="1:4" x14ac:dyDescent="0.3">
      <c r="A47" s="14"/>
      <c r="B47" s="14" t="s">
        <v>34</v>
      </c>
      <c r="C47" s="14">
        <v>1301</v>
      </c>
      <c r="D47" s="15"/>
    </row>
    <row r="48" spans="1:4" x14ac:dyDescent="0.3">
      <c r="A48" s="14"/>
      <c r="B48" s="14" t="s">
        <v>35</v>
      </c>
      <c r="C48" s="14">
        <v>1302</v>
      </c>
      <c r="D48" s="15"/>
    </row>
    <row r="49" spans="1:4" x14ac:dyDescent="0.3">
      <c r="A49" s="14"/>
      <c r="B49" s="14" t="s">
        <v>36</v>
      </c>
      <c r="C49" s="14">
        <v>1303</v>
      </c>
      <c r="D49" s="15"/>
    </row>
    <row r="50" spans="1:4" x14ac:dyDescent="0.3">
      <c r="A50" s="14"/>
      <c r="B50" s="14" t="s">
        <v>37</v>
      </c>
      <c r="C50" s="14">
        <v>1304</v>
      </c>
      <c r="D50" s="15"/>
    </row>
    <row r="51" spans="1:4" x14ac:dyDescent="0.3">
      <c r="A51" s="14"/>
      <c r="B51" s="14" t="s">
        <v>38</v>
      </c>
      <c r="C51" s="14">
        <v>1305</v>
      </c>
      <c r="D51" s="15"/>
    </row>
    <row r="52" spans="1:4" ht="33" x14ac:dyDescent="0.3">
      <c r="A52" s="14"/>
      <c r="B52" s="14" t="s">
        <v>1094</v>
      </c>
      <c r="C52" s="14">
        <v>1310</v>
      </c>
      <c r="D52" s="15">
        <f>SUM(D44:D50)-D51</f>
        <v>0</v>
      </c>
    </row>
    <row r="53" spans="1:4" x14ac:dyDescent="0.3">
      <c r="A53" s="14"/>
      <c r="B53" s="12" t="s">
        <v>39</v>
      </c>
      <c r="C53" s="14"/>
      <c r="D53" s="15"/>
    </row>
    <row r="54" spans="1:4" x14ac:dyDescent="0.3">
      <c r="A54" s="14"/>
      <c r="B54" s="14" t="s">
        <v>40</v>
      </c>
      <c r="C54" s="14">
        <v>1324</v>
      </c>
      <c r="D54" s="15"/>
    </row>
    <row r="55" spans="1:4" x14ac:dyDescent="0.3">
      <c r="A55" s="14"/>
      <c r="B55" s="14" t="s">
        <v>41</v>
      </c>
      <c r="C55" s="14">
        <v>1325</v>
      </c>
      <c r="D55" s="15"/>
    </row>
    <row r="56" spans="1:4" x14ac:dyDescent="0.3">
      <c r="A56" s="14"/>
      <c r="B56" s="14" t="s">
        <v>42</v>
      </c>
      <c r="C56" s="14">
        <v>1321</v>
      </c>
      <c r="D56" s="15"/>
    </row>
    <row r="57" spans="1:4" x14ac:dyDescent="0.3">
      <c r="A57" s="14"/>
      <c r="B57" s="14" t="s">
        <v>43</v>
      </c>
      <c r="C57" s="14">
        <v>1322</v>
      </c>
      <c r="D57" s="15"/>
    </row>
    <row r="58" spans="1:4" x14ac:dyDescent="0.3">
      <c r="A58" s="14"/>
      <c r="B58" s="14" t="s">
        <v>37</v>
      </c>
      <c r="C58" s="14">
        <v>1323</v>
      </c>
      <c r="D58" s="15"/>
    </row>
    <row r="59" spans="1:4" x14ac:dyDescent="0.3">
      <c r="A59" s="14"/>
      <c r="B59" s="14" t="s">
        <v>44</v>
      </c>
      <c r="C59" s="14">
        <v>1326</v>
      </c>
      <c r="D59" s="15"/>
    </row>
    <row r="60" spans="1:4" x14ac:dyDescent="0.3">
      <c r="A60" s="12"/>
      <c r="B60" s="14" t="s">
        <v>45</v>
      </c>
      <c r="C60" s="14">
        <v>1327</v>
      </c>
      <c r="D60" s="15">
        <f>SUM(D54:D58)-D59</f>
        <v>0</v>
      </c>
    </row>
    <row r="61" spans="1:4" x14ac:dyDescent="0.3">
      <c r="A61" s="12"/>
      <c r="B61" s="12" t="s">
        <v>276</v>
      </c>
      <c r="C61" s="14">
        <v>1250</v>
      </c>
      <c r="D61" s="15">
        <f>D60+D52</f>
        <v>0</v>
      </c>
    </row>
    <row r="62" spans="1:4" x14ac:dyDescent="0.3">
      <c r="A62" s="12" t="s">
        <v>46</v>
      </c>
      <c r="B62" s="156" t="s">
        <v>47</v>
      </c>
      <c r="C62" s="138">
        <v>1328</v>
      </c>
      <c r="D62" s="15"/>
    </row>
    <row r="63" spans="1:4" ht="21.75" customHeight="1" x14ac:dyDescent="0.3">
      <c r="A63" s="12" t="s">
        <v>48</v>
      </c>
      <c r="B63" s="12" t="s">
        <v>49</v>
      </c>
      <c r="C63" s="14"/>
      <c r="D63" s="15"/>
    </row>
    <row r="64" spans="1:4" x14ac:dyDescent="0.3">
      <c r="A64" s="14"/>
      <c r="B64" s="14" t="s">
        <v>50</v>
      </c>
      <c r="C64" s="14">
        <v>1317</v>
      </c>
      <c r="D64" s="15"/>
    </row>
    <row r="65" spans="1:4" x14ac:dyDescent="0.3">
      <c r="A65" s="14"/>
      <c r="B65" s="14" t="s">
        <v>51</v>
      </c>
      <c r="C65" s="14"/>
      <c r="D65" s="15"/>
    </row>
    <row r="66" spans="1:4" x14ac:dyDescent="0.3">
      <c r="A66" s="14"/>
      <c r="B66" s="14" t="s">
        <v>52</v>
      </c>
      <c r="C66" s="14">
        <v>1242</v>
      </c>
      <c r="D66" s="15"/>
    </row>
    <row r="67" spans="1:4" x14ac:dyDescent="0.3">
      <c r="A67" s="14"/>
      <c r="B67" s="14" t="s">
        <v>53</v>
      </c>
      <c r="C67" s="14">
        <v>1311</v>
      </c>
      <c r="D67" s="15"/>
    </row>
    <row r="68" spans="1:4" x14ac:dyDescent="0.3">
      <c r="A68" s="14"/>
      <c r="B68" s="14" t="s">
        <v>54</v>
      </c>
      <c r="C68" s="14">
        <v>1315</v>
      </c>
      <c r="D68" s="15"/>
    </row>
    <row r="69" spans="1:4" x14ac:dyDescent="0.3">
      <c r="A69" s="14"/>
      <c r="B69" s="14" t="s">
        <v>55</v>
      </c>
      <c r="C69" s="14">
        <v>1342</v>
      </c>
      <c r="D69" s="15"/>
    </row>
    <row r="70" spans="1:4" x14ac:dyDescent="0.3">
      <c r="A70" s="14"/>
      <c r="B70" s="14" t="s">
        <v>65</v>
      </c>
      <c r="C70" s="14">
        <v>1312</v>
      </c>
      <c r="D70" s="15"/>
    </row>
    <row r="71" spans="1:4" x14ac:dyDescent="0.3">
      <c r="A71" s="14"/>
      <c r="B71" s="14" t="s">
        <v>56</v>
      </c>
      <c r="C71" s="14">
        <v>1343</v>
      </c>
      <c r="D71" s="15"/>
    </row>
    <row r="72" spans="1:4" x14ac:dyDescent="0.3">
      <c r="A72" s="14"/>
      <c r="B72" s="14" t="s">
        <v>57</v>
      </c>
      <c r="C72" s="14">
        <v>1313</v>
      </c>
      <c r="D72" s="15"/>
    </row>
    <row r="73" spans="1:4" x14ac:dyDescent="0.3">
      <c r="A73" s="14"/>
      <c r="B73" s="14" t="s">
        <v>671</v>
      </c>
      <c r="C73" s="14">
        <v>1319</v>
      </c>
      <c r="D73" s="15">
        <f>SUM(D66:D71)-D72+D64</f>
        <v>0</v>
      </c>
    </row>
    <row r="74" spans="1:4" ht="21.75" customHeight="1" x14ac:dyDescent="0.3">
      <c r="A74" s="12" t="s">
        <v>58</v>
      </c>
      <c r="B74" s="12" t="s">
        <v>59</v>
      </c>
      <c r="C74" s="14">
        <v>1369</v>
      </c>
      <c r="D74" s="15"/>
    </row>
    <row r="75" spans="1:4" x14ac:dyDescent="0.3">
      <c r="A75" s="12"/>
      <c r="B75" s="12" t="s">
        <v>694</v>
      </c>
      <c r="C75" s="14">
        <v>1345</v>
      </c>
      <c r="D75" s="15">
        <f>D61+D62+D73+D74</f>
        <v>0</v>
      </c>
    </row>
    <row r="76" spans="1:4" x14ac:dyDescent="0.3">
      <c r="A76" s="12" t="s">
        <v>28</v>
      </c>
      <c r="B76" s="12" t="s">
        <v>60</v>
      </c>
      <c r="C76" s="14">
        <v>1281</v>
      </c>
      <c r="D76" s="15"/>
    </row>
    <row r="77" spans="1:4" x14ac:dyDescent="0.3">
      <c r="A77" s="12" t="s">
        <v>61</v>
      </c>
      <c r="B77" s="12" t="s">
        <v>62</v>
      </c>
      <c r="C77" s="14"/>
      <c r="D77" s="15"/>
    </row>
    <row r="78" spans="1:4" x14ac:dyDescent="0.3">
      <c r="A78" s="12"/>
      <c r="B78" s="12" t="s">
        <v>63</v>
      </c>
      <c r="C78" s="14">
        <v>1316</v>
      </c>
      <c r="D78" s="15"/>
    </row>
    <row r="79" spans="1:4" x14ac:dyDescent="0.3">
      <c r="A79" s="12"/>
      <c r="B79" s="12" t="s">
        <v>64</v>
      </c>
      <c r="C79" s="14"/>
      <c r="D79" s="15"/>
    </row>
    <row r="80" spans="1:4" x14ac:dyDescent="0.3">
      <c r="A80" s="12"/>
      <c r="B80" s="18" t="s">
        <v>52</v>
      </c>
      <c r="C80" s="14">
        <v>1381</v>
      </c>
      <c r="D80" s="15"/>
    </row>
    <row r="81" spans="1:4" x14ac:dyDescent="0.3">
      <c r="A81" s="12"/>
      <c r="B81" s="18" t="s">
        <v>53</v>
      </c>
      <c r="C81" s="14">
        <v>1382</v>
      </c>
      <c r="D81" s="15"/>
    </row>
    <row r="82" spans="1:4" x14ac:dyDescent="0.3">
      <c r="A82" s="12"/>
      <c r="B82" s="18" t="s">
        <v>54</v>
      </c>
      <c r="C82" s="14">
        <v>1383</v>
      </c>
      <c r="D82" s="15"/>
    </row>
    <row r="83" spans="1:4" x14ac:dyDescent="0.3">
      <c r="A83" s="12"/>
      <c r="B83" s="18" t="s">
        <v>55</v>
      </c>
      <c r="C83" s="14">
        <v>1384</v>
      </c>
      <c r="D83" s="15"/>
    </row>
    <row r="84" spans="1:4" x14ac:dyDescent="0.3">
      <c r="A84" s="12"/>
      <c r="B84" s="18" t="s">
        <v>65</v>
      </c>
      <c r="C84" s="14">
        <v>1385</v>
      </c>
      <c r="D84" s="15"/>
    </row>
    <row r="85" spans="1:4" x14ac:dyDescent="0.3">
      <c r="A85" s="12"/>
      <c r="B85" s="12" t="s">
        <v>66</v>
      </c>
      <c r="C85" s="14">
        <v>1386</v>
      </c>
      <c r="D85" s="15"/>
    </row>
    <row r="86" spans="1:4" x14ac:dyDescent="0.3">
      <c r="A86" s="12"/>
      <c r="B86" s="12" t="s">
        <v>50</v>
      </c>
      <c r="C86" s="14">
        <v>1387</v>
      </c>
      <c r="D86" s="15"/>
    </row>
    <row r="87" spans="1:4" x14ac:dyDescent="0.3">
      <c r="A87" s="12"/>
      <c r="B87" s="12" t="s">
        <v>67</v>
      </c>
      <c r="C87" s="14">
        <v>1389</v>
      </c>
      <c r="D87" s="15"/>
    </row>
    <row r="88" spans="1:4" x14ac:dyDescent="0.3">
      <c r="A88" s="12"/>
      <c r="B88" s="12" t="s">
        <v>700</v>
      </c>
      <c r="C88" s="14">
        <v>1390</v>
      </c>
      <c r="D88" s="15">
        <f>SUM(D78:D87)</f>
        <v>0</v>
      </c>
    </row>
    <row r="89" spans="1:4" ht="33" x14ac:dyDescent="0.3">
      <c r="A89" s="12"/>
      <c r="B89" s="12" t="s">
        <v>695</v>
      </c>
      <c r="C89" s="14">
        <v>1230</v>
      </c>
      <c r="D89" s="16">
        <f>D88+D76+D75+D33+D32+D23+D19+D20+D36++D24</f>
        <v>0</v>
      </c>
    </row>
    <row r="90" spans="1:4" x14ac:dyDescent="0.3">
      <c r="A90" s="12">
        <v>2</v>
      </c>
      <c r="B90" s="12" t="s">
        <v>68</v>
      </c>
      <c r="C90" s="14"/>
      <c r="D90" s="15"/>
    </row>
    <row r="91" spans="1:4" x14ac:dyDescent="0.3">
      <c r="A91" s="12" t="s">
        <v>69</v>
      </c>
      <c r="B91" s="12" t="s">
        <v>70</v>
      </c>
      <c r="C91" s="14"/>
      <c r="D91" s="15"/>
    </row>
    <row r="92" spans="1:4" x14ac:dyDescent="0.3">
      <c r="A92" s="12"/>
      <c r="B92" s="14" t="s">
        <v>71</v>
      </c>
      <c r="C92" s="14">
        <v>1531</v>
      </c>
      <c r="D92" s="15"/>
    </row>
    <row r="93" spans="1:4" x14ac:dyDescent="0.3">
      <c r="A93" s="12"/>
      <c r="B93" s="14" t="s">
        <v>72</v>
      </c>
      <c r="C93" s="14">
        <v>1532</v>
      </c>
      <c r="D93" s="15"/>
    </row>
    <row r="94" spans="1:4" x14ac:dyDescent="0.3">
      <c r="A94" s="12"/>
      <c r="B94" s="14" t="s">
        <v>73</v>
      </c>
      <c r="C94" s="14">
        <v>1533</v>
      </c>
      <c r="D94" s="15"/>
    </row>
    <row r="95" spans="1:4" x14ac:dyDescent="0.3">
      <c r="A95" s="12"/>
      <c r="B95" s="14" t="s">
        <v>74</v>
      </c>
      <c r="C95" s="14">
        <v>1534</v>
      </c>
      <c r="D95" s="15"/>
    </row>
    <row r="96" spans="1:4" x14ac:dyDescent="0.3">
      <c r="A96" s="12"/>
      <c r="B96" s="14" t="s">
        <v>75</v>
      </c>
      <c r="C96" s="14">
        <v>1535</v>
      </c>
      <c r="D96" s="15"/>
    </row>
    <row r="97" spans="1:4" x14ac:dyDescent="0.3">
      <c r="A97" s="12"/>
      <c r="B97" s="14" t="s">
        <v>37</v>
      </c>
      <c r="C97" s="14">
        <v>1536</v>
      </c>
      <c r="D97" s="15"/>
    </row>
    <row r="98" spans="1:4" x14ac:dyDescent="0.3">
      <c r="A98" s="12"/>
      <c r="B98" s="12" t="s">
        <v>657</v>
      </c>
      <c r="C98" s="14">
        <v>1550</v>
      </c>
      <c r="D98" s="15">
        <f>SUM(D92:D97)</f>
        <v>0</v>
      </c>
    </row>
    <row r="99" spans="1:4" x14ac:dyDescent="0.3">
      <c r="A99" s="12" t="s">
        <v>11</v>
      </c>
      <c r="B99" s="12" t="s">
        <v>27</v>
      </c>
      <c r="C99" s="14"/>
      <c r="D99" s="15"/>
    </row>
    <row r="100" spans="1:4" x14ac:dyDescent="0.3">
      <c r="A100" s="12" t="s">
        <v>76</v>
      </c>
      <c r="B100" s="12" t="s">
        <v>77</v>
      </c>
      <c r="C100" s="14"/>
      <c r="D100" s="15"/>
    </row>
    <row r="101" spans="1:4" x14ac:dyDescent="0.3">
      <c r="A101" s="12"/>
      <c r="B101" s="12" t="s">
        <v>78</v>
      </c>
      <c r="C101" s="14"/>
      <c r="D101" s="15"/>
    </row>
    <row r="102" spans="1:4" x14ac:dyDescent="0.3">
      <c r="A102" s="12"/>
      <c r="B102" s="14" t="s">
        <v>79</v>
      </c>
      <c r="C102" s="14">
        <v>1511</v>
      </c>
      <c r="D102" s="15"/>
    </row>
    <row r="103" spans="1:4" x14ac:dyDescent="0.3">
      <c r="A103" s="12"/>
      <c r="B103" s="14" t="s">
        <v>32</v>
      </c>
      <c r="C103" s="14">
        <v>1509</v>
      </c>
      <c r="D103" s="15"/>
    </row>
    <row r="104" spans="1:4" x14ac:dyDescent="0.3">
      <c r="A104" s="12"/>
      <c r="B104" s="14" t="s">
        <v>33</v>
      </c>
      <c r="C104" s="14">
        <v>1508</v>
      </c>
      <c r="D104" s="15"/>
    </row>
    <row r="105" spans="1:4" x14ac:dyDescent="0.3">
      <c r="A105" s="12"/>
      <c r="B105" s="14" t="s">
        <v>34</v>
      </c>
      <c r="C105" s="14">
        <v>1512</v>
      </c>
      <c r="D105" s="15"/>
    </row>
    <row r="106" spans="1:4" x14ac:dyDescent="0.3">
      <c r="A106" s="12"/>
      <c r="B106" s="14" t="s">
        <v>80</v>
      </c>
      <c r="C106" s="14">
        <v>1513</v>
      </c>
      <c r="D106" s="15"/>
    </row>
    <row r="107" spans="1:4" x14ac:dyDescent="0.3">
      <c r="A107" s="12"/>
      <c r="B107" s="14" t="s">
        <v>36</v>
      </c>
      <c r="C107" s="14">
        <v>1514</v>
      </c>
      <c r="D107" s="15"/>
    </row>
    <row r="108" spans="1:4" x14ac:dyDescent="0.3">
      <c r="A108" s="12"/>
      <c r="B108" s="14" t="s">
        <v>37</v>
      </c>
      <c r="C108" s="14">
        <v>1515</v>
      </c>
      <c r="D108" s="15"/>
    </row>
    <row r="109" spans="1:4" x14ac:dyDescent="0.3">
      <c r="A109" s="12"/>
      <c r="B109" s="14" t="s">
        <v>81</v>
      </c>
      <c r="C109" s="14">
        <v>1516</v>
      </c>
      <c r="D109" s="15"/>
    </row>
    <row r="110" spans="1:4" ht="33" x14ac:dyDescent="0.3">
      <c r="A110" s="12"/>
      <c r="B110" s="12" t="s">
        <v>82</v>
      </c>
      <c r="C110" s="14">
        <v>1520</v>
      </c>
      <c r="D110" s="15">
        <f>SUM(D102:D108)-D109</f>
        <v>0</v>
      </c>
    </row>
    <row r="111" spans="1:4" x14ac:dyDescent="0.3">
      <c r="A111" s="12"/>
      <c r="B111" s="12" t="s">
        <v>719</v>
      </c>
      <c r="C111" s="12"/>
      <c r="D111" s="15"/>
    </row>
    <row r="112" spans="1:4" x14ac:dyDescent="0.3">
      <c r="A112" s="12"/>
      <c r="B112" s="14" t="s">
        <v>40</v>
      </c>
      <c r="C112" s="14">
        <v>1521</v>
      </c>
      <c r="D112" s="15"/>
    </row>
    <row r="113" spans="1:4" x14ac:dyDescent="0.3">
      <c r="A113" s="12"/>
      <c r="B113" s="14" t="s">
        <v>41</v>
      </c>
      <c r="C113" s="14">
        <v>1522</v>
      </c>
      <c r="D113" s="15"/>
    </row>
    <row r="114" spans="1:4" x14ac:dyDescent="0.3">
      <c r="A114" s="12"/>
      <c r="B114" s="14" t="s">
        <v>42</v>
      </c>
      <c r="C114" s="14">
        <v>1523</v>
      </c>
      <c r="D114" s="15"/>
    </row>
    <row r="115" spans="1:4" x14ac:dyDescent="0.3">
      <c r="A115" s="12"/>
      <c r="B115" s="14" t="s">
        <v>43</v>
      </c>
      <c r="C115" s="14">
        <v>1524</v>
      </c>
      <c r="D115" s="15"/>
    </row>
    <row r="116" spans="1:4" x14ac:dyDescent="0.3">
      <c r="A116" s="12"/>
      <c r="B116" s="14" t="s">
        <v>37</v>
      </c>
      <c r="C116" s="14">
        <v>1525</v>
      </c>
      <c r="D116" s="15"/>
    </row>
    <row r="117" spans="1:4" x14ac:dyDescent="0.3">
      <c r="A117" s="12"/>
      <c r="B117" s="14" t="s">
        <v>44</v>
      </c>
      <c r="C117" s="14">
        <v>1526</v>
      </c>
      <c r="D117" s="15"/>
    </row>
    <row r="118" spans="1:4" x14ac:dyDescent="0.3">
      <c r="A118" s="12"/>
      <c r="B118" s="12" t="s">
        <v>83</v>
      </c>
      <c r="C118" s="14">
        <v>1530</v>
      </c>
      <c r="D118" s="15">
        <f>SUM(D112:D116)-D117</f>
        <v>0</v>
      </c>
    </row>
    <row r="119" spans="1:4" x14ac:dyDescent="0.3">
      <c r="A119" s="12"/>
      <c r="B119" s="12" t="s">
        <v>84</v>
      </c>
      <c r="C119" s="14">
        <v>1540</v>
      </c>
      <c r="D119" s="15">
        <f>D110+D118</f>
        <v>0</v>
      </c>
    </row>
    <row r="120" spans="1:4" x14ac:dyDescent="0.3">
      <c r="A120" s="12" t="s">
        <v>85</v>
      </c>
      <c r="B120" s="12" t="s">
        <v>47</v>
      </c>
      <c r="C120" s="14"/>
      <c r="D120" s="15"/>
    </row>
    <row r="121" spans="1:4" ht="33" x14ac:dyDescent="0.3">
      <c r="A121" s="12"/>
      <c r="B121" s="18" t="s">
        <v>86</v>
      </c>
      <c r="C121" s="14">
        <v>1541</v>
      </c>
      <c r="D121" s="15"/>
    </row>
    <row r="122" spans="1:4" x14ac:dyDescent="0.3">
      <c r="A122" s="12"/>
      <c r="B122" s="18" t="s">
        <v>37</v>
      </c>
      <c r="C122" s="14">
        <v>1542</v>
      </c>
      <c r="D122" s="15"/>
    </row>
    <row r="123" spans="1:4" x14ac:dyDescent="0.3">
      <c r="A123" s="12"/>
      <c r="B123" s="12" t="s">
        <v>87</v>
      </c>
      <c r="C123" s="14">
        <v>1545</v>
      </c>
      <c r="D123" s="15">
        <f>D121+D122</f>
        <v>0</v>
      </c>
    </row>
    <row r="124" spans="1:4" ht="33" x14ac:dyDescent="0.3">
      <c r="A124" s="12" t="s">
        <v>88</v>
      </c>
      <c r="B124" s="12" t="s">
        <v>89</v>
      </c>
      <c r="C124" s="14">
        <v>1546</v>
      </c>
      <c r="D124" s="15"/>
    </row>
    <row r="125" spans="1:4" x14ac:dyDescent="0.3">
      <c r="A125" s="12" t="s">
        <v>90</v>
      </c>
      <c r="B125" s="12" t="s">
        <v>91</v>
      </c>
      <c r="C125" s="14">
        <v>1547</v>
      </c>
      <c r="D125" s="15"/>
    </row>
    <row r="126" spans="1:4" x14ac:dyDescent="0.3">
      <c r="A126" s="12"/>
      <c r="B126" s="12" t="s">
        <v>697</v>
      </c>
      <c r="C126" s="14">
        <v>1560</v>
      </c>
      <c r="D126" s="15">
        <f>D124+D125</f>
        <v>0</v>
      </c>
    </row>
    <row r="127" spans="1:4" x14ac:dyDescent="0.3">
      <c r="A127" s="12" t="s">
        <v>92</v>
      </c>
      <c r="B127" s="12" t="s">
        <v>49</v>
      </c>
      <c r="C127" s="14"/>
      <c r="D127" s="15"/>
    </row>
    <row r="128" spans="1:4" x14ac:dyDescent="0.3">
      <c r="A128" s="12"/>
      <c r="B128" s="14" t="s">
        <v>50</v>
      </c>
      <c r="C128" s="14">
        <v>1306</v>
      </c>
      <c r="D128" s="15"/>
    </row>
    <row r="129" spans="1:4" x14ac:dyDescent="0.3">
      <c r="A129" s="12"/>
      <c r="B129" s="14" t="s">
        <v>51</v>
      </c>
      <c r="C129" s="14"/>
      <c r="D129" s="15"/>
    </row>
    <row r="130" spans="1:4" x14ac:dyDescent="0.3">
      <c r="A130" s="12"/>
      <c r="B130" s="14" t="s">
        <v>52</v>
      </c>
      <c r="C130" s="14">
        <v>1601</v>
      </c>
      <c r="D130" s="15"/>
    </row>
    <row r="131" spans="1:4" x14ac:dyDescent="0.3">
      <c r="A131" s="12"/>
      <c r="B131" s="14" t="s">
        <v>53</v>
      </c>
      <c r="C131" s="14">
        <v>1602</v>
      </c>
      <c r="D131" s="15"/>
    </row>
    <row r="132" spans="1:4" x14ac:dyDescent="0.3">
      <c r="A132" s="12"/>
      <c r="B132" s="14" t="s">
        <v>54</v>
      </c>
      <c r="C132" s="14">
        <v>1606</v>
      </c>
      <c r="D132" s="15"/>
    </row>
    <row r="133" spans="1:4" x14ac:dyDescent="0.3">
      <c r="A133" s="12"/>
      <c r="B133" s="14" t="s">
        <v>55</v>
      </c>
      <c r="C133" s="14">
        <v>1611</v>
      </c>
      <c r="D133" s="15"/>
    </row>
    <row r="134" spans="1:4" x14ac:dyDescent="0.3">
      <c r="A134" s="12"/>
      <c r="B134" s="14" t="s">
        <v>65</v>
      </c>
      <c r="C134" s="14">
        <v>1603</v>
      </c>
      <c r="D134" s="15"/>
    </row>
    <row r="135" spans="1:4" x14ac:dyDescent="0.3">
      <c r="A135" s="12"/>
      <c r="B135" s="14" t="s">
        <v>56</v>
      </c>
      <c r="C135" s="14">
        <v>1607</v>
      </c>
      <c r="D135" s="15"/>
    </row>
    <row r="136" spans="1:4" x14ac:dyDescent="0.3">
      <c r="A136" s="12"/>
      <c r="B136" s="14" t="s">
        <v>57</v>
      </c>
      <c r="C136" s="14">
        <v>1604</v>
      </c>
      <c r="D136" s="15"/>
    </row>
    <row r="137" spans="1:4" x14ac:dyDescent="0.3">
      <c r="A137" s="12"/>
      <c r="B137" s="14" t="s">
        <v>845</v>
      </c>
      <c r="C137" s="14">
        <v>1608</v>
      </c>
      <c r="D137" s="15">
        <f>SUM(D128:D135)-D136</f>
        <v>0</v>
      </c>
    </row>
    <row r="138" spans="1:4" ht="19.5" customHeight="1" x14ac:dyDescent="0.3">
      <c r="A138" s="12" t="s">
        <v>93</v>
      </c>
      <c r="B138" s="12" t="s">
        <v>94</v>
      </c>
      <c r="C138" s="14">
        <v>1368</v>
      </c>
      <c r="D138" s="15"/>
    </row>
    <row r="139" spans="1:4" x14ac:dyDescent="0.3">
      <c r="A139" s="12"/>
      <c r="B139" s="12" t="s">
        <v>698</v>
      </c>
      <c r="C139" s="14">
        <v>1609</v>
      </c>
      <c r="D139" s="15">
        <f>D119+D123+D126+D137+D138</f>
        <v>0</v>
      </c>
    </row>
    <row r="140" spans="1:4" x14ac:dyDescent="0.3">
      <c r="A140" s="12" t="s">
        <v>13</v>
      </c>
      <c r="B140" s="12" t="s">
        <v>95</v>
      </c>
      <c r="C140" s="14">
        <v>1376</v>
      </c>
      <c r="D140" s="15"/>
    </row>
    <row r="141" spans="1:4" x14ac:dyDescent="0.3">
      <c r="A141" s="12" t="s">
        <v>16</v>
      </c>
      <c r="B141" s="12" t="s">
        <v>96</v>
      </c>
      <c r="C141" s="14"/>
      <c r="D141" s="15"/>
    </row>
    <row r="142" spans="1:4" x14ac:dyDescent="0.3">
      <c r="A142" s="12"/>
      <c r="B142" s="12" t="s">
        <v>64</v>
      </c>
      <c r="C142" s="14"/>
      <c r="D142" s="15"/>
    </row>
    <row r="143" spans="1:4" x14ac:dyDescent="0.3">
      <c r="A143" s="12"/>
      <c r="B143" s="18" t="s">
        <v>52</v>
      </c>
      <c r="C143" s="14">
        <v>1392</v>
      </c>
      <c r="D143" s="15"/>
    </row>
    <row r="144" spans="1:4" x14ac:dyDescent="0.3">
      <c r="A144" s="12"/>
      <c r="B144" s="18" t="s">
        <v>53</v>
      </c>
      <c r="C144" s="14">
        <v>1393</v>
      </c>
      <c r="D144" s="15"/>
    </row>
    <row r="145" spans="1:4" x14ac:dyDescent="0.3">
      <c r="A145" s="12"/>
      <c r="B145" s="18" t="s">
        <v>54</v>
      </c>
      <c r="C145" s="14">
        <v>1394</v>
      </c>
      <c r="D145" s="15"/>
    </row>
    <row r="146" spans="1:4" x14ac:dyDescent="0.3">
      <c r="A146" s="12"/>
      <c r="B146" s="18" t="s">
        <v>55</v>
      </c>
      <c r="C146" s="14">
        <v>1395</v>
      </c>
      <c r="D146" s="15"/>
    </row>
    <row r="147" spans="1:4" x14ac:dyDescent="0.3">
      <c r="A147" s="12"/>
      <c r="B147" s="18" t="s">
        <v>65</v>
      </c>
      <c r="C147" s="14">
        <v>1396</v>
      </c>
      <c r="D147" s="15"/>
    </row>
    <row r="148" spans="1:4" x14ac:dyDescent="0.3">
      <c r="A148" s="12"/>
      <c r="B148" s="12" t="s">
        <v>66</v>
      </c>
      <c r="C148" s="14">
        <v>1397</v>
      </c>
      <c r="D148" s="15"/>
    </row>
    <row r="149" spans="1:4" x14ac:dyDescent="0.3">
      <c r="A149" s="12" t="s">
        <v>623</v>
      </c>
      <c r="B149" s="14" t="s">
        <v>50</v>
      </c>
      <c r="C149" s="14">
        <v>1398</v>
      </c>
      <c r="D149" s="15"/>
    </row>
    <row r="150" spans="1:4" x14ac:dyDescent="0.3">
      <c r="A150" s="12"/>
      <c r="B150" s="14" t="s">
        <v>67</v>
      </c>
      <c r="C150" s="14">
        <v>1399</v>
      </c>
      <c r="D150" s="15"/>
    </row>
    <row r="151" spans="1:4" x14ac:dyDescent="0.3">
      <c r="A151" s="12"/>
      <c r="B151" s="12" t="s">
        <v>696</v>
      </c>
      <c r="C151" s="14">
        <v>1349</v>
      </c>
      <c r="D151" s="15">
        <f>SUM(D142:D150)</f>
        <v>0</v>
      </c>
    </row>
    <row r="152" spans="1:4" x14ac:dyDescent="0.3">
      <c r="A152" s="12"/>
      <c r="B152" s="12" t="s">
        <v>704</v>
      </c>
      <c r="C152" s="14">
        <v>1309</v>
      </c>
      <c r="D152" s="15">
        <f>D151+D140+D139+D98</f>
        <v>0</v>
      </c>
    </row>
    <row r="153" spans="1:4" x14ac:dyDescent="0.3">
      <c r="A153" s="12"/>
      <c r="B153" s="12" t="s">
        <v>852</v>
      </c>
      <c r="C153" s="14">
        <v>3651</v>
      </c>
      <c r="D153" s="15"/>
    </row>
    <row r="154" spans="1:4" x14ac:dyDescent="0.3">
      <c r="A154" s="12"/>
      <c r="B154" s="134" t="s">
        <v>941</v>
      </c>
      <c r="C154" s="136">
        <v>1293</v>
      </c>
      <c r="D154" s="15"/>
    </row>
    <row r="155" spans="1:4" x14ac:dyDescent="0.3">
      <c r="A155" s="12"/>
      <c r="B155" s="12" t="s">
        <v>942</v>
      </c>
      <c r="C155" s="90">
        <v>1300</v>
      </c>
      <c r="D155" s="15">
        <f>D152+D89+D153</f>
        <v>0</v>
      </c>
    </row>
    <row r="156" spans="1:4" x14ac:dyDescent="0.3">
      <c r="A156" s="12" t="s">
        <v>97</v>
      </c>
      <c r="B156" s="12" t="s">
        <v>98</v>
      </c>
      <c r="C156" s="14"/>
      <c r="D156" s="15"/>
    </row>
    <row r="157" spans="1:4" x14ac:dyDescent="0.3">
      <c r="A157" s="12"/>
      <c r="B157" s="12" t="s">
        <v>99</v>
      </c>
      <c r="C157" s="14"/>
      <c r="D157" s="15"/>
    </row>
    <row r="158" spans="1:4" x14ac:dyDescent="0.3">
      <c r="A158" s="12" t="s">
        <v>69</v>
      </c>
      <c r="B158" s="12" t="s">
        <v>100</v>
      </c>
      <c r="C158" s="14"/>
      <c r="D158" s="15"/>
    </row>
    <row r="159" spans="1:4" x14ac:dyDescent="0.3">
      <c r="A159" s="12"/>
      <c r="B159" s="14" t="s">
        <v>101</v>
      </c>
      <c r="C159" s="14">
        <v>1000</v>
      </c>
      <c r="D159" s="15"/>
    </row>
    <row r="160" spans="1:4" x14ac:dyDescent="0.3">
      <c r="A160" s="12"/>
      <c r="B160" s="12" t="s">
        <v>768</v>
      </c>
      <c r="C160" s="14"/>
      <c r="D160" s="15"/>
    </row>
    <row r="161" spans="1:4" x14ac:dyDescent="0.3">
      <c r="A161" s="12"/>
      <c r="B161" s="14" t="s">
        <v>102</v>
      </c>
      <c r="C161" s="14">
        <v>1001</v>
      </c>
      <c r="D161" s="15"/>
    </row>
    <row r="162" spans="1:4" x14ac:dyDescent="0.3">
      <c r="A162" s="12"/>
      <c r="B162" s="14" t="s">
        <v>103</v>
      </c>
      <c r="C162" s="14">
        <v>1002</v>
      </c>
      <c r="D162" s="15"/>
    </row>
    <row r="163" spans="1:4" x14ac:dyDescent="0.3">
      <c r="A163" s="12"/>
      <c r="B163" s="14" t="s">
        <v>104</v>
      </c>
      <c r="C163" s="14">
        <v>1003</v>
      </c>
      <c r="D163" s="15"/>
    </row>
    <row r="164" spans="1:4" x14ac:dyDescent="0.3">
      <c r="A164" s="12"/>
      <c r="B164" s="14" t="s">
        <v>105</v>
      </c>
      <c r="C164" s="14">
        <v>1004</v>
      </c>
      <c r="D164" s="15"/>
    </row>
    <row r="165" spans="1:4" x14ac:dyDescent="0.3">
      <c r="A165" s="12"/>
      <c r="B165" s="14" t="s">
        <v>106</v>
      </c>
      <c r="C165" s="14">
        <v>1005</v>
      </c>
      <c r="D165" s="15"/>
    </row>
    <row r="166" spans="1:4" x14ac:dyDescent="0.3">
      <c r="A166" s="12"/>
      <c r="B166" s="14" t="s">
        <v>107</v>
      </c>
      <c r="C166" s="14">
        <v>1006</v>
      </c>
      <c r="D166" s="15"/>
    </row>
    <row r="167" spans="1:4" x14ac:dyDescent="0.3">
      <c r="A167" s="12"/>
      <c r="B167" s="14" t="s">
        <v>108</v>
      </c>
      <c r="C167" s="14">
        <v>1007</v>
      </c>
      <c r="D167" s="15"/>
    </row>
    <row r="168" spans="1:4" x14ac:dyDescent="0.3">
      <c r="A168" s="12"/>
      <c r="B168" s="12" t="s">
        <v>109</v>
      </c>
      <c r="C168" s="14">
        <v>1008</v>
      </c>
      <c r="D168" s="15">
        <f>SUM(D161:D167)</f>
        <v>0</v>
      </c>
    </row>
    <row r="169" spans="1:4" x14ac:dyDescent="0.3">
      <c r="A169" s="12"/>
      <c r="B169" s="12" t="s">
        <v>110</v>
      </c>
      <c r="C169" s="14">
        <v>1010</v>
      </c>
      <c r="D169" s="15">
        <f>D168</f>
        <v>0</v>
      </c>
    </row>
    <row r="170" spans="1:4" x14ac:dyDescent="0.3">
      <c r="A170" s="12" t="s">
        <v>11</v>
      </c>
      <c r="B170" s="12" t="s">
        <v>111</v>
      </c>
      <c r="C170" s="14"/>
      <c r="D170" s="15"/>
    </row>
    <row r="171" spans="1:4" x14ac:dyDescent="0.3">
      <c r="A171" s="12"/>
      <c r="B171" s="14" t="s">
        <v>112</v>
      </c>
      <c r="C171" s="14">
        <v>1021</v>
      </c>
      <c r="D171" s="15"/>
    </row>
    <row r="172" spans="1:4" x14ac:dyDescent="0.3">
      <c r="A172" s="12"/>
      <c r="B172" s="14" t="s">
        <v>113</v>
      </c>
      <c r="C172" s="14">
        <v>1022</v>
      </c>
      <c r="D172" s="15"/>
    </row>
    <row r="173" spans="1:4" x14ac:dyDescent="0.3">
      <c r="A173" s="12"/>
      <c r="B173" s="14" t="s">
        <v>114</v>
      </c>
      <c r="C173" s="14">
        <v>1024</v>
      </c>
      <c r="D173" s="15"/>
    </row>
    <row r="174" spans="1:4" x14ac:dyDescent="0.3">
      <c r="A174" s="12"/>
      <c r="B174" s="14" t="s">
        <v>115</v>
      </c>
      <c r="C174" s="14">
        <v>1029</v>
      </c>
      <c r="D174" s="15"/>
    </row>
    <row r="175" spans="1:4" x14ac:dyDescent="0.3">
      <c r="A175" s="12"/>
      <c r="B175" s="14" t="s">
        <v>116</v>
      </c>
      <c r="C175" s="14">
        <v>1027</v>
      </c>
      <c r="D175" s="15"/>
    </row>
    <row r="176" spans="1:4" x14ac:dyDescent="0.3">
      <c r="A176" s="12"/>
      <c r="B176" s="14" t="s">
        <v>117</v>
      </c>
      <c r="C176" s="14">
        <v>1033</v>
      </c>
      <c r="D176" s="15"/>
    </row>
    <row r="177" spans="1:4" x14ac:dyDescent="0.3">
      <c r="A177" s="12"/>
      <c r="B177" s="14" t="s">
        <v>118</v>
      </c>
      <c r="C177" s="14">
        <v>1036</v>
      </c>
      <c r="D177" s="15"/>
    </row>
    <row r="178" spans="1:4" x14ac:dyDescent="0.3">
      <c r="A178" s="12"/>
      <c r="B178" s="14" t="s">
        <v>119</v>
      </c>
      <c r="C178" s="14">
        <v>1028</v>
      </c>
      <c r="D178" s="15"/>
    </row>
    <row r="179" spans="1:4" x14ac:dyDescent="0.3">
      <c r="A179" s="12"/>
      <c r="B179" s="14" t="s">
        <v>120</v>
      </c>
      <c r="C179" s="14">
        <v>1031</v>
      </c>
      <c r="D179" s="15"/>
    </row>
    <row r="180" spans="1:4" x14ac:dyDescent="0.3">
      <c r="A180" s="12"/>
      <c r="B180" s="131" t="s">
        <v>949</v>
      </c>
      <c r="C180" s="135">
        <v>1294</v>
      </c>
      <c r="D180" s="15"/>
    </row>
    <row r="181" spans="1:4" x14ac:dyDescent="0.3">
      <c r="A181" s="12"/>
      <c r="B181" s="14" t="s">
        <v>121</v>
      </c>
      <c r="C181" s="14">
        <v>1034</v>
      </c>
      <c r="D181" s="15"/>
    </row>
    <row r="182" spans="1:4" x14ac:dyDescent="0.3">
      <c r="A182" s="12"/>
      <c r="B182" s="12" t="s">
        <v>122</v>
      </c>
      <c r="C182" s="14"/>
      <c r="D182" s="15"/>
    </row>
    <row r="183" spans="1:4" x14ac:dyDescent="0.3">
      <c r="A183" s="12"/>
      <c r="B183" s="14" t="s">
        <v>854</v>
      </c>
      <c r="C183" s="14">
        <v>1338</v>
      </c>
      <c r="D183" s="15"/>
    </row>
    <row r="184" spans="1:4" ht="33" x14ac:dyDescent="0.3">
      <c r="A184" s="12"/>
      <c r="B184" s="14" t="s">
        <v>1143</v>
      </c>
      <c r="C184" s="14">
        <v>1339</v>
      </c>
      <c r="D184" s="15"/>
    </row>
    <row r="185" spans="1:4" x14ac:dyDescent="0.3">
      <c r="A185" s="12"/>
      <c r="B185" s="14" t="s">
        <v>688</v>
      </c>
      <c r="C185" s="14">
        <v>1477</v>
      </c>
      <c r="D185" s="15"/>
    </row>
    <row r="186" spans="1:4" x14ac:dyDescent="0.3">
      <c r="A186" s="12"/>
      <c r="B186" s="14" t="s">
        <v>123</v>
      </c>
      <c r="C186" s="14">
        <v>1478</v>
      </c>
      <c r="D186" s="15"/>
    </row>
    <row r="187" spans="1:4" x14ac:dyDescent="0.3">
      <c r="A187" s="12"/>
      <c r="B187" s="14" t="s">
        <v>660</v>
      </c>
      <c r="C187" s="14">
        <v>1479</v>
      </c>
      <c r="D187" s="15"/>
    </row>
    <row r="188" spans="1:4" x14ac:dyDescent="0.3">
      <c r="A188" s="12"/>
      <c r="B188" s="14" t="s">
        <v>124</v>
      </c>
      <c r="C188" s="14">
        <v>1480</v>
      </c>
      <c r="D188" s="15">
        <f>D186+D187</f>
        <v>0</v>
      </c>
    </row>
    <row r="189" spans="1:4" x14ac:dyDescent="0.3">
      <c r="A189" s="12"/>
      <c r="B189" s="14" t="s">
        <v>125</v>
      </c>
      <c r="C189" s="14"/>
      <c r="D189" s="15"/>
    </row>
    <row r="190" spans="1:4" x14ac:dyDescent="0.3">
      <c r="A190" s="12"/>
      <c r="B190" s="14" t="s">
        <v>273</v>
      </c>
      <c r="C190" s="14">
        <v>1493</v>
      </c>
      <c r="D190" s="15"/>
    </row>
    <row r="191" spans="1:4" x14ac:dyDescent="0.3">
      <c r="A191" s="12"/>
      <c r="B191" s="14" t="s">
        <v>274</v>
      </c>
      <c r="C191" s="14">
        <v>1494</v>
      </c>
      <c r="D191" s="15"/>
    </row>
    <row r="192" spans="1:4" x14ac:dyDescent="0.3">
      <c r="A192" s="12"/>
      <c r="B192" s="14" t="s">
        <v>126</v>
      </c>
      <c r="C192" s="14">
        <v>1490</v>
      </c>
      <c r="D192" s="15">
        <f>D190+D191</f>
        <v>0</v>
      </c>
    </row>
    <row r="193" spans="1:4" x14ac:dyDescent="0.3">
      <c r="A193" s="12"/>
      <c r="B193" s="14" t="s">
        <v>689</v>
      </c>
      <c r="C193" s="14">
        <v>1500</v>
      </c>
      <c r="D193" s="15">
        <f>D184+D185-D188-D192</f>
        <v>0</v>
      </c>
    </row>
    <row r="194" spans="1:4" x14ac:dyDescent="0.3">
      <c r="A194" s="12"/>
      <c r="B194" s="14" t="s">
        <v>127</v>
      </c>
      <c r="C194" s="14">
        <v>1023</v>
      </c>
      <c r="D194" s="15"/>
    </row>
    <row r="195" spans="1:4" ht="18" thickBot="1" x14ac:dyDescent="0.35">
      <c r="A195" s="12"/>
      <c r="B195" s="14" t="s">
        <v>855</v>
      </c>
      <c r="C195" s="14">
        <v>1026</v>
      </c>
      <c r="D195" s="15">
        <f>D183+D193-D194</f>
        <v>0</v>
      </c>
    </row>
    <row r="196" spans="1:4" ht="33.75" thickBot="1" x14ac:dyDescent="0.35">
      <c r="A196" s="12"/>
      <c r="B196" s="19" t="s">
        <v>1087</v>
      </c>
      <c r="C196" s="14">
        <v>1030</v>
      </c>
      <c r="D196" s="20">
        <f>SUM(D171:D181)+D195+D185</f>
        <v>0</v>
      </c>
    </row>
    <row r="197" spans="1:4" x14ac:dyDescent="0.3">
      <c r="A197" s="12"/>
      <c r="B197" s="12" t="s">
        <v>128</v>
      </c>
      <c r="C197" s="14"/>
      <c r="D197" s="15"/>
    </row>
    <row r="198" spans="1:4" x14ac:dyDescent="0.3">
      <c r="A198" s="12"/>
      <c r="B198" s="14" t="s">
        <v>102</v>
      </c>
      <c r="C198" s="14">
        <v>1011</v>
      </c>
      <c r="D198" s="15"/>
    </row>
    <row r="199" spans="1:4" x14ac:dyDescent="0.3">
      <c r="A199" s="12"/>
      <c r="B199" s="14" t="s">
        <v>103</v>
      </c>
      <c r="C199" s="14">
        <v>1012</v>
      </c>
      <c r="D199" s="15"/>
    </row>
    <row r="200" spans="1:4" x14ac:dyDescent="0.3">
      <c r="A200" s="12"/>
      <c r="B200" s="14" t="s">
        <v>129</v>
      </c>
      <c r="C200" s="14">
        <v>1014</v>
      </c>
      <c r="D200" s="15"/>
    </row>
    <row r="201" spans="1:4" x14ac:dyDescent="0.3">
      <c r="A201" s="12"/>
      <c r="B201" s="14" t="s">
        <v>37</v>
      </c>
      <c r="C201" s="14">
        <v>1013</v>
      </c>
      <c r="D201" s="15"/>
    </row>
    <row r="202" spans="1:4" x14ac:dyDescent="0.3">
      <c r="A202" s="12"/>
      <c r="B202" s="12" t="s">
        <v>130</v>
      </c>
      <c r="C202" s="12">
        <v>1020</v>
      </c>
      <c r="D202" s="15">
        <f>SUM(D198:D201)</f>
        <v>0</v>
      </c>
    </row>
    <row r="203" spans="1:4" x14ac:dyDescent="0.3">
      <c r="A203" s="12"/>
      <c r="B203" s="14" t="s">
        <v>131</v>
      </c>
      <c r="C203" s="14">
        <v>1035</v>
      </c>
      <c r="D203" s="15"/>
    </row>
    <row r="204" spans="1:4" x14ac:dyDescent="0.3">
      <c r="A204" s="12"/>
      <c r="B204" s="14" t="s">
        <v>132</v>
      </c>
      <c r="C204" s="14">
        <v>3641</v>
      </c>
      <c r="D204" s="15"/>
    </row>
    <row r="205" spans="1:4" x14ac:dyDescent="0.3">
      <c r="A205" s="12"/>
      <c r="B205" s="21" t="s">
        <v>133</v>
      </c>
      <c r="C205" s="14">
        <v>3645</v>
      </c>
      <c r="D205" s="15"/>
    </row>
    <row r="206" spans="1:4" x14ac:dyDescent="0.3">
      <c r="A206" s="12"/>
      <c r="B206" s="14" t="s">
        <v>134</v>
      </c>
      <c r="C206" s="14">
        <v>3646</v>
      </c>
      <c r="D206" s="15"/>
    </row>
    <row r="207" spans="1:4" x14ac:dyDescent="0.3">
      <c r="A207" s="12"/>
      <c r="B207" s="14" t="s">
        <v>135</v>
      </c>
      <c r="C207" s="14">
        <v>3647</v>
      </c>
      <c r="D207" s="15"/>
    </row>
    <row r="208" spans="1:4" ht="33" x14ac:dyDescent="0.3">
      <c r="A208" s="12"/>
      <c r="B208" s="21" t="s">
        <v>136</v>
      </c>
      <c r="C208" s="14">
        <v>3648</v>
      </c>
      <c r="D208" s="15"/>
    </row>
    <row r="209" spans="1:4" x14ac:dyDescent="0.3">
      <c r="A209" s="12"/>
      <c r="B209" s="21" t="s">
        <v>137</v>
      </c>
      <c r="C209" s="14">
        <v>3649</v>
      </c>
      <c r="D209" s="15"/>
    </row>
    <row r="210" spans="1:4" ht="33" x14ac:dyDescent="0.3">
      <c r="A210" s="12"/>
      <c r="B210" s="12" t="s">
        <v>693</v>
      </c>
      <c r="C210" s="14">
        <v>3650</v>
      </c>
      <c r="D210" s="15">
        <f>D202+D196+SUM(D203:D209)</f>
        <v>0</v>
      </c>
    </row>
    <row r="211" spans="1:4" x14ac:dyDescent="0.3">
      <c r="A211" s="22">
        <v>1</v>
      </c>
      <c r="B211" s="12" t="s">
        <v>138</v>
      </c>
      <c r="C211" s="14"/>
      <c r="D211" s="15"/>
    </row>
    <row r="212" spans="1:4" x14ac:dyDescent="0.3">
      <c r="A212" s="12" t="s">
        <v>69</v>
      </c>
      <c r="B212" s="12" t="s">
        <v>139</v>
      </c>
      <c r="C212" s="14"/>
      <c r="D212" s="15"/>
    </row>
    <row r="213" spans="1:4" x14ac:dyDescent="0.3">
      <c r="A213" s="12" t="s">
        <v>140</v>
      </c>
      <c r="B213" s="12" t="s">
        <v>141</v>
      </c>
      <c r="C213" s="14"/>
      <c r="D213" s="15"/>
    </row>
    <row r="214" spans="1:4" x14ac:dyDescent="0.3">
      <c r="A214" s="12"/>
      <c r="B214" s="12" t="s">
        <v>142</v>
      </c>
      <c r="C214" s="14"/>
      <c r="D214" s="15"/>
    </row>
    <row r="215" spans="1:4" x14ac:dyDescent="0.3">
      <c r="A215" s="12"/>
      <c r="B215" s="14" t="s">
        <v>102</v>
      </c>
      <c r="C215" s="14">
        <v>1101</v>
      </c>
      <c r="D215" s="15"/>
    </row>
    <row r="216" spans="1:4" x14ac:dyDescent="0.3">
      <c r="A216" s="12"/>
      <c r="B216" s="14" t="s">
        <v>103</v>
      </c>
      <c r="C216" s="14">
        <v>1102</v>
      </c>
      <c r="D216" s="15"/>
    </row>
    <row r="217" spans="1:4" x14ac:dyDescent="0.3">
      <c r="A217" s="12"/>
      <c r="B217" s="14" t="s">
        <v>143</v>
      </c>
      <c r="C217" s="14">
        <v>1108</v>
      </c>
      <c r="D217" s="15"/>
    </row>
    <row r="218" spans="1:4" x14ac:dyDescent="0.3">
      <c r="A218" s="12"/>
      <c r="B218" s="14" t="s">
        <v>144</v>
      </c>
      <c r="C218" s="14"/>
      <c r="D218" s="15"/>
    </row>
    <row r="219" spans="1:4" x14ac:dyDescent="0.3">
      <c r="A219" s="12"/>
      <c r="B219" s="14" t="s">
        <v>145</v>
      </c>
      <c r="C219" s="14">
        <v>1044</v>
      </c>
      <c r="D219" s="15"/>
    </row>
    <row r="220" spans="1:4" x14ac:dyDescent="0.3">
      <c r="A220" s="12"/>
      <c r="B220" s="14" t="s">
        <v>146</v>
      </c>
      <c r="C220" s="14">
        <v>1109</v>
      </c>
      <c r="D220" s="15"/>
    </row>
    <row r="221" spans="1:4" x14ac:dyDescent="0.3">
      <c r="A221" s="12"/>
      <c r="B221" s="14" t="s">
        <v>147</v>
      </c>
      <c r="C221" s="14">
        <v>1114</v>
      </c>
      <c r="D221" s="15"/>
    </row>
    <row r="222" spans="1:4" x14ac:dyDescent="0.3">
      <c r="A222" s="12"/>
      <c r="B222" s="12" t="s">
        <v>148</v>
      </c>
      <c r="C222" s="14"/>
      <c r="D222" s="15"/>
    </row>
    <row r="223" spans="1:4" x14ac:dyDescent="0.3">
      <c r="A223" s="12"/>
      <c r="B223" s="14" t="s">
        <v>149</v>
      </c>
      <c r="C223" s="14">
        <v>1103</v>
      </c>
      <c r="D223" s="15"/>
    </row>
    <row r="224" spans="1:4" x14ac:dyDescent="0.3">
      <c r="A224" s="12"/>
      <c r="B224" s="14" t="s">
        <v>53</v>
      </c>
      <c r="C224" s="14">
        <v>1104</v>
      </c>
      <c r="D224" s="15"/>
    </row>
    <row r="225" spans="1:4" x14ac:dyDescent="0.3">
      <c r="A225" s="12"/>
      <c r="B225" s="14" t="s">
        <v>150</v>
      </c>
      <c r="C225" s="14">
        <v>1111</v>
      </c>
      <c r="D225" s="15"/>
    </row>
    <row r="226" spans="1:4" x14ac:dyDescent="0.3">
      <c r="A226" s="12"/>
      <c r="B226" s="14" t="s">
        <v>55</v>
      </c>
      <c r="C226" s="14">
        <v>1009</v>
      </c>
      <c r="D226" s="15"/>
    </row>
    <row r="227" spans="1:4" x14ac:dyDescent="0.3">
      <c r="A227" s="12"/>
      <c r="B227" s="14" t="s">
        <v>65</v>
      </c>
      <c r="C227" s="14">
        <v>1105</v>
      </c>
      <c r="D227" s="15"/>
    </row>
    <row r="228" spans="1:4" x14ac:dyDescent="0.3">
      <c r="A228" s="12"/>
      <c r="B228" s="14" t="s">
        <v>151</v>
      </c>
      <c r="C228" s="14">
        <v>1106</v>
      </c>
      <c r="D228" s="15"/>
    </row>
    <row r="229" spans="1:4" ht="49.5" x14ac:dyDescent="0.3">
      <c r="A229" s="12"/>
      <c r="B229" s="14" t="s">
        <v>822</v>
      </c>
      <c r="C229" s="14">
        <v>1107</v>
      </c>
      <c r="D229" s="15"/>
    </row>
    <row r="230" spans="1:4" ht="33" x14ac:dyDescent="0.3">
      <c r="A230" s="12"/>
      <c r="B230" s="12" t="s">
        <v>152</v>
      </c>
      <c r="C230" s="14">
        <v>1110</v>
      </c>
      <c r="D230" s="15">
        <f>SUM(D215:D229)</f>
        <v>0</v>
      </c>
    </row>
    <row r="231" spans="1:4" x14ac:dyDescent="0.3">
      <c r="A231" s="12"/>
      <c r="B231" s="12" t="s">
        <v>153</v>
      </c>
      <c r="C231" s="14"/>
      <c r="D231" s="15"/>
    </row>
    <row r="232" spans="1:4" x14ac:dyDescent="0.3">
      <c r="A232" s="12"/>
      <c r="B232" s="14" t="s">
        <v>102</v>
      </c>
      <c r="C232" s="14">
        <v>1062</v>
      </c>
      <c r="D232" s="15"/>
    </row>
    <row r="233" spans="1:4" x14ac:dyDescent="0.3">
      <c r="A233" s="12"/>
      <c r="B233" s="14" t="s">
        <v>103</v>
      </c>
      <c r="C233" s="14">
        <v>1063</v>
      </c>
      <c r="D233" s="15"/>
    </row>
    <row r="234" spans="1:4" x14ac:dyDescent="0.3">
      <c r="A234" s="12"/>
      <c r="B234" s="14" t="s">
        <v>143</v>
      </c>
      <c r="C234" s="14">
        <v>1068</v>
      </c>
      <c r="D234" s="15"/>
    </row>
    <row r="235" spans="1:4" x14ac:dyDescent="0.3">
      <c r="A235" s="12"/>
      <c r="B235" s="12" t="s">
        <v>144</v>
      </c>
      <c r="C235" s="14"/>
      <c r="D235" s="15"/>
    </row>
    <row r="236" spans="1:4" x14ac:dyDescent="0.3">
      <c r="A236" s="12"/>
      <c r="B236" s="14" t="s">
        <v>145</v>
      </c>
      <c r="C236" s="14">
        <v>1061</v>
      </c>
      <c r="D236" s="15"/>
    </row>
    <row r="237" spans="1:4" x14ac:dyDescent="0.3">
      <c r="A237" s="12"/>
      <c r="B237" s="14" t="s">
        <v>146</v>
      </c>
      <c r="C237" s="14">
        <v>1069</v>
      </c>
      <c r="D237" s="15"/>
    </row>
    <row r="238" spans="1:4" x14ac:dyDescent="0.3">
      <c r="A238" s="12"/>
      <c r="B238" s="14" t="s">
        <v>154</v>
      </c>
      <c r="C238" s="14">
        <v>1115</v>
      </c>
      <c r="D238" s="15"/>
    </row>
    <row r="239" spans="1:4" x14ac:dyDescent="0.3">
      <c r="A239" s="12"/>
      <c r="B239" s="12" t="s">
        <v>155</v>
      </c>
      <c r="C239" s="14"/>
      <c r="D239" s="15"/>
    </row>
    <row r="240" spans="1:4" x14ac:dyDescent="0.3">
      <c r="A240" s="12"/>
      <c r="B240" s="14" t="s">
        <v>149</v>
      </c>
      <c r="C240" s="14">
        <v>1084</v>
      </c>
      <c r="D240" s="15"/>
    </row>
    <row r="241" spans="1:4" x14ac:dyDescent="0.3">
      <c r="A241" s="12"/>
      <c r="B241" s="14" t="s">
        <v>53</v>
      </c>
      <c r="C241" s="14">
        <v>1085</v>
      </c>
      <c r="D241" s="15"/>
    </row>
    <row r="242" spans="1:4" x14ac:dyDescent="0.3">
      <c r="A242" s="12"/>
      <c r="B242" s="14" t="s">
        <v>54</v>
      </c>
      <c r="C242" s="14">
        <v>1070</v>
      </c>
      <c r="D242" s="15"/>
    </row>
    <row r="243" spans="1:4" x14ac:dyDescent="0.3">
      <c r="A243" s="12"/>
      <c r="B243" s="14" t="s">
        <v>55</v>
      </c>
      <c r="C243" s="14">
        <v>1071</v>
      </c>
      <c r="D243" s="15"/>
    </row>
    <row r="244" spans="1:4" x14ac:dyDescent="0.3">
      <c r="A244" s="12"/>
      <c r="B244" s="14" t="s">
        <v>65</v>
      </c>
      <c r="C244" s="14">
        <v>1066</v>
      </c>
      <c r="D244" s="15"/>
    </row>
    <row r="245" spans="1:4" x14ac:dyDescent="0.3">
      <c r="A245" s="12"/>
      <c r="B245" s="14" t="s">
        <v>156</v>
      </c>
      <c r="C245" s="14">
        <v>1067</v>
      </c>
      <c r="D245" s="15"/>
    </row>
    <row r="246" spans="1:4" ht="49.5" x14ac:dyDescent="0.3">
      <c r="A246" s="12"/>
      <c r="B246" s="14" t="s">
        <v>816</v>
      </c>
      <c r="C246" s="14">
        <v>1064</v>
      </c>
      <c r="D246" s="15"/>
    </row>
    <row r="247" spans="1:4" ht="33" x14ac:dyDescent="0.3">
      <c r="A247" s="12"/>
      <c r="B247" s="12" t="s">
        <v>668</v>
      </c>
      <c r="C247" s="14">
        <v>1065</v>
      </c>
      <c r="D247" s="15">
        <f>SUM(D232:D246)</f>
        <v>0</v>
      </c>
    </row>
    <row r="248" spans="1:4" x14ac:dyDescent="0.3">
      <c r="A248" s="12" t="s">
        <v>157</v>
      </c>
      <c r="B248" s="12" t="s">
        <v>158</v>
      </c>
      <c r="C248" s="14">
        <v>1083</v>
      </c>
      <c r="D248" s="15"/>
    </row>
    <row r="249" spans="1:4" ht="33" x14ac:dyDescent="0.3">
      <c r="A249" s="12" t="s">
        <v>159</v>
      </c>
      <c r="B249" s="12" t="s">
        <v>160</v>
      </c>
      <c r="C249" s="14">
        <v>1125</v>
      </c>
      <c r="D249" s="15"/>
    </row>
    <row r="250" spans="1:4" x14ac:dyDescent="0.3">
      <c r="A250" s="12" t="s">
        <v>11</v>
      </c>
      <c r="B250" s="12" t="s">
        <v>161</v>
      </c>
      <c r="C250" s="14"/>
      <c r="D250" s="15"/>
    </row>
    <row r="251" spans="1:4" x14ac:dyDescent="0.3">
      <c r="A251" s="12"/>
      <c r="B251" s="14" t="s">
        <v>162</v>
      </c>
      <c r="C251" s="14">
        <v>1117</v>
      </c>
      <c r="D251" s="15"/>
    </row>
    <row r="252" spans="1:4" x14ac:dyDescent="0.3">
      <c r="A252" s="12"/>
      <c r="B252" s="14" t="s">
        <v>163</v>
      </c>
      <c r="C252" s="14">
        <v>1118</v>
      </c>
      <c r="D252" s="15"/>
    </row>
    <row r="253" spans="1:4" x14ac:dyDescent="0.3">
      <c r="A253" s="12"/>
      <c r="B253" s="12" t="s">
        <v>659</v>
      </c>
      <c r="C253" s="14">
        <v>1119</v>
      </c>
      <c r="D253" s="15">
        <f>D251+D252</f>
        <v>0</v>
      </c>
    </row>
    <row r="254" spans="1:4" x14ac:dyDescent="0.3">
      <c r="A254" s="12" t="s">
        <v>13</v>
      </c>
      <c r="B254" s="12" t="s">
        <v>165</v>
      </c>
      <c r="C254" s="14">
        <v>1080</v>
      </c>
      <c r="D254" s="15"/>
    </row>
    <row r="255" spans="1:4" x14ac:dyDescent="0.3">
      <c r="A255" s="12" t="s">
        <v>16</v>
      </c>
      <c r="B255" s="12" t="s">
        <v>166</v>
      </c>
      <c r="C255" s="14">
        <v>1086</v>
      </c>
      <c r="D255" s="15"/>
    </row>
    <row r="256" spans="1:4" ht="33" x14ac:dyDescent="0.3">
      <c r="A256" s="12"/>
      <c r="B256" s="12" t="s">
        <v>703</v>
      </c>
      <c r="C256" s="14">
        <v>1025</v>
      </c>
      <c r="D256" s="15">
        <f>D255+D254+D253+D249+D248+D247+D230</f>
        <v>0</v>
      </c>
    </row>
    <row r="257" spans="1:4" x14ac:dyDescent="0.3">
      <c r="A257" s="22">
        <v>2</v>
      </c>
      <c r="B257" s="12" t="s">
        <v>167</v>
      </c>
      <c r="C257" s="14"/>
      <c r="D257" s="15"/>
    </row>
    <row r="258" spans="1:4" x14ac:dyDescent="0.3">
      <c r="A258" s="12" t="s">
        <v>69</v>
      </c>
      <c r="B258" s="12" t="s">
        <v>139</v>
      </c>
      <c r="C258" s="14"/>
      <c r="D258" s="15"/>
    </row>
    <row r="259" spans="1:4" x14ac:dyDescent="0.3">
      <c r="A259" s="12" t="s">
        <v>140</v>
      </c>
      <c r="B259" s="12" t="s">
        <v>168</v>
      </c>
      <c r="C259" s="14"/>
      <c r="D259" s="15"/>
    </row>
    <row r="260" spans="1:4" x14ac:dyDescent="0.3">
      <c r="A260" s="12"/>
      <c r="B260" s="14" t="s">
        <v>102</v>
      </c>
      <c r="C260" s="14">
        <v>1091</v>
      </c>
      <c r="D260" s="15"/>
    </row>
    <row r="261" spans="1:4" x14ac:dyDescent="0.3">
      <c r="A261" s="12"/>
      <c r="B261" s="14" t="s">
        <v>103</v>
      </c>
      <c r="C261" s="14">
        <v>1092</v>
      </c>
      <c r="D261" s="15"/>
    </row>
    <row r="262" spans="1:4" x14ac:dyDescent="0.3">
      <c r="A262" s="12"/>
      <c r="B262" s="14" t="s">
        <v>169</v>
      </c>
      <c r="C262" s="14"/>
      <c r="D262" s="15"/>
    </row>
    <row r="263" spans="1:4" x14ac:dyDescent="0.3">
      <c r="A263" s="12"/>
      <c r="B263" s="14" t="s">
        <v>170</v>
      </c>
      <c r="C263" s="14">
        <v>1043</v>
      </c>
      <c r="D263" s="15"/>
    </row>
    <row r="264" spans="1:4" x14ac:dyDescent="0.3">
      <c r="A264" s="12"/>
      <c r="B264" s="14" t="s">
        <v>146</v>
      </c>
      <c r="C264" s="14">
        <v>1042</v>
      </c>
      <c r="D264" s="15"/>
    </row>
    <row r="265" spans="1:4" x14ac:dyDescent="0.3">
      <c r="A265" s="12"/>
      <c r="B265" s="14" t="s">
        <v>154</v>
      </c>
      <c r="C265" s="14">
        <v>1116</v>
      </c>
      <c r="D265" s="15"/>
    </row>
    <row r="266" spans="1:4" x14ac:dyDescent="0.3">
      <c r="A266" s="12"/>
      <c r="B266" s="23" t="s">
        <v>171</v>
      </c>
      <c r="C266" s="14"/>
      <c r="D266" s="15"/>
    </row>
    <row r="267" spans="1:4" x14ac:dyDescent="0.3">
      <c r="A267" s="12"/>
      <c r="B267" s="14" t="s">
        <v>149</v>
      </c>
      <c r="C267" s="14">
        <v>1093</v>
      </c>
      <c r="D267" s="15"/>
    </row>
    <row r="268" spans="1:4" x14ac:dyDescent="0.3">
      <c r="A268" s="12"/>
      <c r="B268" s="14" t="s">
        <v>53</v>
      </c>
      <c r="C268" s="14">
        <v>1094</v>
      </c>
      <c r="D268" s="15"/>
    </row>
    <row r="269" spans="1:4" x14ac:dyDescent="0.3">
      <c r="A269" s="12"/>
      <c r="B269" s="14" t="s">
        <v>172</v>
      </c>
      <c r="C269" s="14">
        <v>1098</v>
      </c>
      <c r="D269" s="15"/>
    </row>
    <row r="270" spans="1:4" x14ac:dyDescent="0.3">
      <c r="A270" s="12"/>
      <c r="B270" s="14" t="s">
        <v>55</v>
      </c>
      <c r="C270" s="14">
        <v>1121</v>
      </c>
      <c r="D270" s="15"/>
    </row>
    <row r="271" spans="1:4" x14ac:dyDescent="0.3">
      <c r="A271" s="12"/>
      <c r="B271" s="14" t="s">
        <v>173</v>
      </c>
      <c r="C271" s="14">
        <v>1095</v>
      </c>
      <c r="D271" s="15"/>
    </row>
    <row r="272" spans="1:4" x14ac:dyDescent="0.3">
      <c r="A272" s="12"/>
      <c r="B272" s="14" t="s">
        <v>174</v>
      </c>
      <c r="C272" s="14">
        <v>1096</v>
      </c>
      <c r="D272" s="15"/>
    </row>
    <row r="273" spans="1:4" ht="33" x14ac:dyDescent="0.3">
      <c r="A273" s="12"/>
      <c r="B273" s="14" t="s">
        <v>821</v>
      </c>
      <c r="C273" s="14">
        <v>1097</v>
      </c>
      <c r="D273" s="15"/>
    </row>
    <row r="274" spans="1:4" ht="33" x14ac:dyDescent="0.3">
      <c r="A274" s="12"/>
      <c r="B274" s="12" t="s">
        <v>175</v>
      </c>
      <c r="C274" s="14">
        <v>1099</v>
      </c>
      <c r="D274" s="15">
        <f>SUM(D260:D273)</f>
        <v>0</v>
      </c>
    </row>
    <row r="275" spans="1:4" x14ac:dyDescent="0.3">
      <c r="A275" s="12" t="s">
        <v>157</v>
      </c>
      <c r="B275" s="12" t="s">
        <v>176</v>
      </c>
      <c r="C275" s="14"/>
      <c r="D275" s="15"/>
    </row>
    <row r="276" spans="1:4" x14ac:dyDescent="0.3">
      <c r="A276" s="12"/>
      <c r="B276" s="14" t="s">
        <v>102</v>
      </c>
      <c r="C276" s="14">
        <v>1055</v>
      </c>
      <c r="D276" s="15"/>
    </row>
    <row r="277" spans="1:4" x14ac:dyDescent="0.3">
      <c r="A277" s="12"/>
      <c r="B277" s="14" t="s">
        <v>103</v>
      </c>
      <c r="C277" s="14">
        <v>1056</v>
      </c>
      <c r="D277" s="15"/>
    </row>
    <row r="278" spans="1:4" x14ac:dyDescent="0.3">
      <c r="A278" s="12"/>
      <c r="B278" s="14" t="s">
        <v>177</v>
      </c>
      <c r="C278" s="14"/>
      <c r="D278" s="15"/>
    </row>
    <row r="279" spans="1:4" x14ac:dyDescent="0.3">
      <c r="A279" s="12"/>
      <c r="B279" s="14" t="s">
        <v>145</v>
      </c>
      <c r="C279" s="14">
        <v>1054</v>
      </c>
      <c r="D279" s="15"/>
    </row>
    <row r="280" spans="1:4" x14ac:dyDescent="0.3">
      <c r="A280" s="12"/>
      <c r="B280" s="14" t="s">
        <v>146</v>
      </c>
      <c r="C280" s="14">
        <v>1052</v>
      </c>
      <c r="D280" s="15"/>
    </row>
    <row r="281" spans="1:4" x14ac:dyDescent="0.3">
      <c r="A281" s="12"/>
      <c r="B281" s="14" t="s">
        <v>154</v>
      </c>
      <c r="C281" s="14">
        <v>1053</v>
      </c>
      <c r="D281" s="15"/>
    </row>
    <row r="282" spans="1:4" x14ac:dyDescent="0.3">
      <c r="A282" s="12"/>
      <c r="B282" s="12" t="s">
        <v>155</v>
      </c>
      <c r="C282" s="14"/>
      <c r="D282" s="15"/>
    </row>
    <row r="283" spans="1:4" x14ac:dyDescent="0.3">
      <c r="A283" s="12"/>
      <c r="B283" s="14" t="s">
        <v>149</v>
      </c>
      <c r="C283" s="14">
        <v>1081</v>
      </c>
      <c r="D283" s="15"/>
    </row>
    <row r="284" spans="1:4" x14ac:dyDescent="0.3">
      <c r="A284" s="12"/>
      <c r="B284" s="14" t="s">
        <v>178</v>
      </c>
      <c r="C284" s="14">
        <v>1082</v>
      </c>
      <c r="D284" s="15"/>
    </row>
    <row r="285" spans="1:4" x14ac:dyDescent="0.3">
      <c r="A285" s="12"/>
      <c r="B285" s="14" t="s">
        <v>172</v>
      </c>
      <c r="C285" s="14">
        <v>1087</v>
      </c>
      <c r="D285" s="15"/>
    </row>
    <row r="286" spans="1:4" x14ac:dyDescent="0.3">
      <c r="A286" s="12"/>
      <c r="B286" s="14" t="s">
        <v>55</v>
      </c>
      <c r="C286" s="14">
        <v>1088</v>
      </c>
      <c r="D286" s="15"/>
    </row>
    <row r="287" spans="1:4" x14ac:dyDescent="0.3">
      <c r="A287" s="12"/>
      <c r="B287" s="14" t="s">
        <v>179</v>
      </c>
      <c r="C287" s="14">
        <v>1057</v>
      </c>
      <c r="D287" s="15"/>
    </row>
    <row r="288" spans="1:4" x14ac:dyDescent="0.3">
      <c r="A288" s="12"/>
      <c r="B288" s="14" t="s">
        <v>174</v>
      </c>
      <c r="C288" s="14">
        <v>1059</v>
      </c>
      <c r="D288" s="15"/>
    </row>
    <row r="289" spans="1:4" ht="33" x14ac:dyDescent="0.3">
      <c r="A289" s="12"/>
      <c r="B289" s="14" t="s">
        <v>180</v>
      </c>
      <c r="C289" s="14">
        <v>1058</v>
      </c>
      <c r="D289" s="15"/>
    </row>
    <row r="290" spans="1:4" ht="33" x14ac:dyDescent="0.3">
      <c r="A290" s="12"/>
      <c r="B290" s="12" t="s">
        <v>846</v>
      </c>
      <c r="C290" s="14">
        <v>1060</v>
      </c>
      <c r="D290" s="15">
        <f>SUM(D276:D289)</f>
        <v>0</v>
      </c>
    </row>
    <row r="291" spans="1:4" x14ac:dyDescent="0.3">
      <c r="A291" s="12" t="s">
        <v>720</v>
      </c>
      <c r="B291" s="12" t="s">
        <v>158</v>
      </c>
      <c r="C291" s="14">
        <v>1350</v>
      </c>
      <c r="D291" s="15"/>
    </row>
    <row r="292" spans="1:4" x14ac:dyDescent="0.3">
      <c r="A292" s="12" t="s">
        <v>721</v>
      </c>
      <c r="B292" s="12" t="s">
        <v>181</v>
      </c>
      <c r="C292" s="14"/>
      <c r="D292" s="15"/>
    </row>
    <row r="293" spans="1:4" x14ac:dyDescent="0.3">
      <c r="A293" s="12"/>
      <c r="B293" s="14" t="s">
        <v>182</v>
      </c>
      <c r="C293" s="14">
        <v>1351</v>
      </c>
      <c r="D293" s="15"/>
    </row>
    <row r="294" spans="1:4" x14ac:dyDescent="0.3">
      <c r="A294" s="12"/>
      <c r="B294" s="14" t="s">
        <v>183</v>
      </c>
      <c r="C294" s="14">
        <v>1352</v>
      </c>
      <c r="D294" s="15"/>
    </row>
    <row r="295" spans="1:4" x14ac:dyDescent="0.3">
      <c r="A295" s="12"/>
      <c r="B295" s="14" t="s">
        <v>184</v>
      </c>
      <c r="C295" s="14">
        <v>1353</v>
      </c>
      <c r="D295" s="15"/>
    </row>
    <row r="296" spans="1:4" x14ac:dyDescent="0.3">
      <c r="A296" s="12"/>
      <c r="B296" s="14" t="s">
        <v>185</v>
      </c>
      <c r="C296" s="14">
        <v>1355</v>
      </c>
      <c r="D296" s="15"/>
    </row>
    <row r="297" spans="1:4" x14ac:dyDescent="0.3">
      <c r="A297" s="12"/>
      <c r="B297" s="14" t="s">
        <v>186</v>
      </c>
      <c r="C297" s="14">
        <v>1356</v>
      </c>
      <c r="D297" s="15"/>
    </row>
    <row r="298" spans="1:4" x14ac:dyDescent="0.3">
      <c r="A298" s="12"/>
      <c r="B298" s="14" t="s">
        <v>37</v>
      </c>
      <c r="C298" s="14">
        <v>1359</v>
      </c>
      <c r="D298" s="15"/>
    </row>
    <row r="299" spans="1:4" ht="33" x14ac:dyDescent="0.3">
      <c r="A299" s="12"/>
      <c r="B299" s="12" t="s">
        <v>769</v>
      </c>
      <c r="C299" s="14">
        <v>1361</v>
      </c>
      <c r="D299" s="15">
        <f>SUM(D293:D298)</f>
        <v>0</v>
      </c>
    </row>
    <row r="300" spans="1:4" x14ac:dyDescent="0.3">
      <c r="A300" s="12"/>
      <c r="B300" s="12" t="s">
        <v>715</v>
      </c>
      <c r="C300" s="14">
        <v>1362</v>
      </c>
      <c r="D300" s="15">
        <f>D299+D291+D290+D274</f>
        <v>0</v>
      </c>
    </row>
    <row r="301" spans="1:4" x14ac:dyDescent="0.3">
      <c r="A301" s="12" t="s">
        <v>11</v>
      </c>
      <c r="B301" s="12" t="s">
        <v>187</v>
      </c>
      <c r="C301" s="14"/>
      <c r="D301" s="15"/>
    </row>
    <row r="302" spans="1:4" x14ac:dyDescent="0.3">
      <c r="A302" s="12"/>
      <c r="B302" s="14" t="s">
        <v>188</v>
      </c>
      <c r="C302" s="14">
        <v>1357</v>
      </c>
      <c r="D302" s="15"/>
    </row>
    <row r="303" spans="1:4" x14ac:dyDescent="0.3">
      <c r="A303" s="12"/>
      <c r="B303" s="14" t="s">
        <v>189</v>
      </c>
      <c r="C303" s="14">
        <v>1354</v>
      </c>
      <c r="D303" s="15"/>
    </row>
    <row r="304" spans="1:4" x14ac:dyDescent="0.3">
      <c r="A304" s="12"/>
      <c r="B304" s="14" t="s">
        <v>37</v>
      </c>
      <c r="C304" s="14">
        <v>1358</v>
      </c>
      <c r="D304" s="15"/>
    </row>
    <row r="305" spans="1:4" x14ac:dyDescent="0.3">
      <c r="A305" s="12"/>
      <c r="B305" s="12" t="s">
        <v>770</v>
      </c>
      <c r="C305" s="14">
        <v>1363</v>
      </c>
      <c r="D305" s="15">
        <f>SUM(D302:D304)</f>
        <v>0</v>
      </c>
    </row>
    <row r="306" spans="1:4" x14ac:dyDescent="0.3">
      <c r="A306" s="12" t="s">
        <v>13</v>
      </c>
      <c r="B306" s="12" t="s">
        <v>190</v>
      </c>
      <c r="C306" s="14"/>
      <c r="D306" s="15"/>
    </row>
    <row r="307" spans="1:4" x14ac:dyDescent="0.3">
      <c r="A307" s="12"/>
      <c r="B307" s="14" t="s">
        <v>162</v>
      </c>
      <c r="C307" s="14">
        <v>1371</v>
      </c>
      <c r="D307" s="15"/>
    </row>
    <row r="308" spans="1:4" x14ac:dyDescent="0.3">
      <c r="A308" s="12"/>
      <c r="B308" s="14" t="s">
        <v>163</v>
      </c>
      <c r="C308" s="14">
        <v>1374</v>
      </c>
      <c r="D308" s="15"/>
    </row>
    <row r="309" spans="1:4" x14ac:dyDescent="0.3">
      <c r="A309" s="12"/>
      <c r="B309" s="12" t="s">
        <v>714</v>
      </c>
      <c r="C309" s="14">
        <v>1262</v>
      </c>
      <c r="D309" s="15">
        <f>D307+D308</f>
        <v>0</v>
      </c>
    </row>
    <row r="310" spans="1:4" x14ac:dyDescent="0.3">
      <c r="A310" s="12" t="s">
        <v>16</v>
      </c>
      <c r="B310" s="12" t="s">
        <v>191</v>
      </c>
      <c r="C310" s="14">
        <v>1365</v>
      </c>
      <c r="D310" s="15"/>
    </row>
    <row r="311" spans="1:4" x14ac:dyDescent="0.3">
      <c r="A311" s="12"/>
      <c r="B311" s="12" t="s">
        <v>716</v>
      </c>
      <c r="C311" s="14">
        <v>1265</v>
      </c>
      <c r="D311" s="15">
        <f>D310+D309+D305+D300</f>
        <v>0</v>
      </c>
    </row>
    <row r="312" spans="1:4" x14ac:dyDescent="0.3">
      <c r="A312" s="12"/>
      <c r="B312" s="161" t="s">
        <v>853</v>
      </c>
      <c r="C312" s="138">
        <v>3652</v>
      </c>
      <c r="D312" s="91"/>
    </row>
    <row r="313" spans="1:4" ht="33" x14ac:dyDescent="0.3">
      <c r="A313" s="12"/>
      <c r="B313" s="12" t="s">
        <v>900</v>
      </c>
      <c r="C313" s="14">
        <v>1100</v>
      </c>
      <c r="D313" s="15">
        <f>D311+D256+D210+D169+D312</f>
        <v>0</v>
      </c>
    </row>
    <row r="314" spans="1:4" x14ac:dyDescent="0.3">
      <c r="A314" s="24"/>
    </row>
    <row r="315" spans="1:4" x14ac:dyDescent="0.3">
      <c r="A315" s="26"/>
    </row>
    <row r="316" spans="1:4" ht="20.25" x14ac:dyDescent="0.3">
      <c r="A316" s="247" t="s">
        <v>824</v>
      </c>
      <c r="B316" s="247"/>
      <c r="C316" s="247"/>
      <c r="D316" s="247"/>
    </row>
    <row r="317" spans="1:4" x14ac:dyDescent="0.3">
      <c r="A317" s="14">
        <v>1</v>
      </c>
      <c r="B317" s="12" t="s">
        <v>192</v>
      </c>
      <c r="C317" s="14"/>
      <c r="D317" s="15"/>
    </row>
    <row r="318" spans="1:4" x14ac:dyDescent="0.3">
      <c r="A318" s="14"/>
      <c r="B318" s="14" t="s">
        <v>193</v>
      </c>
      <c r="C318" s="14">
        <v>1401</v>
      </c>
      <c r="D318" s="15"/>
    </row>
    <row r="319" spans="1:4" x14ac:dyDescent="0.3">
      <c r="A319" s="14"/>
      <c r="B319" s="14" t="s">
        <v>194</v>
      </c>
      <c r="C319" s="14">
        <v>1404</v>
      </c>
      <c r="D319" s="15"/>
    </row>
    <row r="320" spans="1:4" ht="33" x14ac:dyDescent="0.3">
      <c r="A320" s="14"/>
      <c r="B320" s="14" t="s">
        <v>195</v>
      </c>
      <c r="C320" s="14">
        <v>1417</v>
      </c>
      <c r="D320" s="15"/>
    </row>
    <row r="321" spans="1:4" x14ac:dyDescent="0.3">
      <c r="A321" s="14"/>
      <c r="B321" s="12" t="s">
        <v>701</v>
      </c>
      <c r="C321" s="14">
        <v>1410</v>
      </c>
      <c r="D321" s="15">
        <f>SUM(D318:D320)</f>
        <v>0</v>
      </c>
    </row>
    <row r="322" spans="1:4" x14ac:dyDescent="0.3">
      <c r="A322" s="14"/>
      <c r="B322" s="12" t="s">
        <v>196</v>
      </c>
      <c r="C322" s="14">
        <v>1402</v>
      </c>
      <c r="D322" s="15"/>
    </row>
    <row r="323" spans="1:4" x14ac:dyDescent="0.3">
      <c r="A323" s="14"/>
      <c r="B323" s="12" t="s">
        <v>702</v>
      </c>
      <c r="C323" s="14">
        <v>1405</v>
      </c>
      <c r="D323" s="15">
        <f>D321+D322</f>
        <v>0</v>
      </c>
    </row>
    <row r="324" spans="1:4" x14ac:dyDescent="0.3">
      <c r="A324" s="14">
        <v>2</v>
      </c>
      <c r="B324" s="12" t="s">
        <v>197</v>
      </c>
      <c r="C324" s="14"/>
      <c r="D324" s="15"/>
    </row>
    <row r="325" spans="1:4" x14ac:dyDescent="0.3">
      <c r="A325" s="14"/>
      <c r="B325" s="14" t="s">
        <v>198</v>
      </c>
      <c r="C325" s="14">
        <v>1407</v>
      </c>
      <c r="D325" s="15"/>
    </row>
    <row r="326" spans="1:4" x14ac:dyDescent="0.3">
      <c r="A326" s="14"/>
      <c r="B326" s="14" t="s">
        <v>199</v>
      </c>
      <c r="C326" s="14">
        <v>1406</v>
      </c>
      <c r="D326" s="15"/>
    </row>
    <row r="327" spans="1:4" ht="33" x14ac:dyDescent="0.3">
      <c r="A327" s="14"/>
      <c r="B327" s="14" t="s">
        <v>200</v>
      </c>
      <c r="C327" s="14">
        <v>1419</v>
      </c>
      <c r="D327" s="15"/>
    </row>
    <row r="328" spans="1:4" x14ac:dyDescent="0.3">
      <c r="A328" s="14"/>
      <c r="B328" s="14" t="s">
        <v>201</v>
      </c>
      <c r="C328" s="14">
        <v>1411</v>
      </c>
      <c r="D328" s="15"/>
    </row>
    <row r="329" spans="1:4" x14ac:dyDescent="0.3">
      <c r="A329" s="14"/>
      <c r="B329" s="14" t="s">
        <v>706</v>
      </c>
      <c r="C329" s="14">
        <v>1408</v>
      </c>
      <c r="D329" s="15"/>
    </row>
    <row r="330" spans="1:4" x14ac:dyDescent="0.3">
      <c r="A330" s="14"/>
      <c r="B330" s="14" t="s">
        <v>707</v>
      </c>
      <c r="C330" s="14">
        <v>1412</v>
      </c>
      <c r="D330" s="15"/>
    </row>
    <row r="331" spans="1:4" x14ac:dyDescent="0.3">
      <c r="A331" s="14"/>
      <c r="B331" s="14" t="s">
        <v>708</v>
      </c>
      <c r="C331" s="14">
        <v>1409</v>
      </c>
      <c r="D331" s="15"/>
    </row>
    <row r="332" spans="1:4" ht="66" x14ac:dyDescent="0.3">
      <c r="A332" s="14"/>
      <c r="B332" s="14" t="s">
        <v>709</v>
      </c>
      <c r="C332" s="14">
        <v>1415</v>
      </c>
      <c r="D332" s="15"/>
    </row>
    <row r="333" spans="1:4" x14ac:dyDescent="0.3">
      <c r="A333" s="14"/>
      <c r="B333" s="14" t="s">
        <v>710</v>
      </c>
      <c r="C333" s="14">
        <v>1418</v>
      </c>
      <c r="D333" s="15"/>
    </row>
    <row r="334" spans="1:4" x14ac:dyDescent="0.3">
      <c r="A334" s="14"/>
      <c r="B334" s="14" t="s">
        <v>711</v>
      </c>
      <c r="C334" s="14">
        <v>1416</v>
      </c>
      <c r="D334" s="15"/>
    </row>
    <row r="335" spans="1:4" x14ac:dyDescent="0.3">
      <c r="A335" s="14"/>
      <c r="B335" s="14" t="s">
        <v>959</v>
      </c>
      <c r="C335" s="14">
        <v>1414</v>
      </c>
      <c r="D335" s="15"/>
    </row>
    <row r="336" spans="1:4" x14ac:dyDescent="0.3">
      <c r="A336" s="14"/>
      <c r="B336" s="131" t="s">
        <v>958</v>
      </c>
      <c r="C336" s="131">
        <v>1676</v>
      </c>
      <c r="D336" s="15"/>
    </row>
    <row r="337" spans="1:4" ht="33" x14ac:dyDescent="0.3">
      <c r="A337" s="14"/>
      <c r="B337" s="12" t="s">
        <v>1088</v>
      </c>
      <c r="C337" s="12">
        <v>1420</v>
      </c>
      <c r="D337" s="16">
        <f>SUM(D325:D335)</f>
        <v>0</v>
      </c>
    </row>
    <row r="338" spans="1:4" ht="33" x14ac:dyDescent="0.3">
      <c r="A338" s="12">
        <v>3</v>
      </c>
      <c r="B338" s="12" t="s">
        <v>833</v>
      </c>
      <c r="C338" s="12">
        <v>1425</v>
      </c>
      <c r="D338" s="15">
        <f>D323-D337</f>
        <v>0</v>
      </c>
    </row>
    <row r="339" spans="1:4" x14ac:dyDescent="0.3">
      <c r="A339" s="14">
        <v>4</v>
      </c>
      <c r="B339" s="23" t="s">
        <v>202</v>
      </c>
      <c r="C339" s="12">
        <v>1435</v>
      </c>
      <c r="D339" s="15"/>
    </row>
    <row r="340" spans="1:4" x14ac:dyDescent="0.3">
      <c r="A340" s="14">
        <v>5</v>
      </c>
      <c r="B340" s="23" t="s">
        <v>203</v>
      </c>
      <c r="C340" s="12">
        <v>1436</v>
      </c>
      <c r="D340" s="15"/>
    </row>
    <row r="341" spans="1:4" ht="33" x14ac:dyDescent="0.3">
      <c r="A341" s="14">
        <v>6</v>
      </c>
      <c r="B341" s="12" t="s">
        <v>834</v>
      </c>
      <c r="C341" s="12">
        <v>1437</v>
      </c>
      <c r="D341" s="15">
        <f>D338-D339-D340</f>
        <v>0</v>
      </c>
    </row>
    <row r="342" spans="1:4" x14ac:dyDescent="0.3">
      <c r="A342" s="12">
        <v>7</v>
      </c>
      <c r="B342" s="23" t="s">
        <v>204</v>
      </c>
      <c r="C342" s="14"/>
      <c r="D342" s="15"/>
    </row>
    <row r="343" spans="1:4" x14ac:dyDescent="0.3">
      <c r="A343" s="14"/>
      <c r="B343" s="21" t="s">
        <v>205</v>
      </c>
      <c r="C343" s="14">
        <v>1441</v>
      </c>
      <c r="D343" s="15"/>
    </row>
    <row r="344" spans="1:4" x14ac:dyDescent="0.3">
      <c r="A344" s="14"/>
      <c r="B344" s="21" t="s">
        <v>817</v>
      </c>
      <c r="C344" s="14">
        <v>1446</v>
      </c>
      <c r="D344" s="15"/>
    </row>
    <row r="345" spans="1:4" x14ac:dyDescent="0.3">
      <c r="A345" s="14"/>
      <c r="B345" s="21" t="s">
        <v>818</v>
      </c>
      <c r="C345" s="14">
        <v>1442</v>
      </c>
      <c r="D345" s="15"/>
    </row>
    <row r="346" spans="1:4" x14ac:dyDescent="0.3">
      <c r="A346" s="14"/>
      <c r="B346" s="21" t="s">
        <v>819</v>
      </c>
      <c r="C346" s="14">
        <v>1443</v>
      </c>
      <c r="D346" s="15"/>
    </row>
    <row r="347" spans="1:4" x14ac:dyDescent="0.3">
      <c r="A347" s="14"/>
      <c r="B347" s="21" t="s">
        <v>820</v>
      </c>
      <c r="C347" s="14">
        <v>1445</v>
      </c>
      <c r="D347" s="15"/>
    </row>
    <row r="348" spans="1:4" x14ac:dyDescent="0.3">
      <c r="A348" s="14"/>
      <c r="B348" s="14" t="s">
        <v>206</v>
      </c>
      <c r="C348" s="14">
        <v>1447</v>
      </c>
      <c r="D348" s="15"/>
    </row>
    <row r="349" spans="1:4" x14ac:dyDescent="0.3">
      <c r="A349" s="14"/>
      <c r="B349" s="14" t="s">
        <v>207</v>
      </c>
      <c r="C349" s="14">
        <v>1449</v>
      </c>
      <c r="D349" s="15"/>
    </row>
    <row r="350" spans="1:4" x14ac:dyDescent="0.3">
      <c r="A350" s="14"/>
      <c r="B350" s="14" t="s">
        <v>208</v>
      </c>
      <c r="C350" s="14">
        <v>1451</v>
      </c>
      <c r="D350" s="15"/>
    </row>
    <row r="351" spans="1:4" x14ac:dyDescent="0.3">
      <c r="A351" s="14"/>
      <c r="B351" s="21" t="s">
        <v>209</v>
      </c>
      <c r="C351" s="14">
        <v>1444</v>
      </c>
      <c r="D351" s="15"/>
    </row>
    <row r="352" spans="1:4" x14ac:dyDescent="0.3">
      <c r="A352" s="14"/>
      <c r="B352" s="23" t="s">
        <v>210</v>
      </c>
      <c r="C352" s="14">
        <v>1448</v>
      </c>
      <c r="D352" s="15"/>
    </row>
    <row r="353" spans="1:4" x14ac:dyDescent="0.3">
      <c r="A353" s="14"/>
      <c r="B353" s="23" t="s">
        <v>211</v>
      </c>
      <c r="C353" s="14">
        <v>1450</v>
      </c>
      <c r="D353" s="15">
        <f>SUM(D343:D351)-D352</f>
        <v>0</v>
      </c>
    </row>
    <row r="354" spans="1:4" ht="33" x14ac:dyDescent="0.3">
      <c r="A354" s="12">
        <v>8</v>
      </c>
      <c r="B354" s="137" t="s">
        <v>848</v>
      </c>
      <c r="C354" s="138">
        <v>1455</v>
      </c>
      <c r="D354" s="15">
        <f>D341-D353</f>
        <v>0</v>
      </c>
    </row>
    <row r="355" spans="1:4" ht="33" x14ac:dyDescent="0.3">
      <c r="A355" s="12"/>
      <c r="B355" s="137" t="s">
        <v>906</v>
      </c>
      <c r="C355" s="138">
        <v>1673</v>
      </c>
      <c r="D355" s="15"/>
    </row>
    <row r="356" spans="1:4" x14ac:dyDescent="0.3">
      <c r="A356" s="12"/>
      <c r="B356" s="137" t="s">
        <v>849</v>
      </c>
      <c r="C356" s="138">
        <v>1674</v>
      </c>
      <c r="D356" s="15">
        <f>+D354+D355</f>
        <v>0</v>
      </c>
    </row>
    <row r="357" spans="1:4" x14ac:dyDescent="0.3">
      <c r="A357" s="12">
        <v>9</v>
      </c>
      <c r="B357" s="23" t="s">
        <v>212</v>
      </c>
      <c r="C357" s="14">
        <v>1427</v>
      </c>
      <c r="D357" s="15"/>
    </row>
    <row r="358" spans="1:4" x14ac:dyDescent="0.3">
      <c r="A358" s="12">
        <v>10</v>
      </c>
      <c r="B358" s="23" t="s">
        <v>850</v>
      </c>
      <c r="C358" s="14">
        <v>1468</v>
      </c>
      <c r="D358" s="15">
        <f>+D356-D357</f>
        <v>0</v>
      </c>
    </row>
    <row r="359" spans="1:4" x14ac:dyDescent="0.3">
      <c r="A359" s="12">
        <v>11</v>
      </c>
      <c r="B359" s="23" t="s">
        <v>213</v>
      </c>
      <c r="C359" s="12"/>
      <c r="D359" s="15"/>
    </row>
    <row r="360" spans="1:4" x14ac:dyDescent="0.3">
      <c r="A360" s="14"/>
      <c r="B360" s="21" t="s">
        <v>712</v>
      </c>
      <c r="C360" s="14">
        <v>1461</v>
      </c>
      <c r="D360" s="15"/>
    </row>
    <row r="361" spans="1:4" x14ac:dyDescent="0.3">
      <c r="A361" s="14"/>
      <c r="B361" s="21" t="s">
        <v>214</v>
      </c>
      <c r="C361" s="14">
        <v>1464</v>
      </c>
      <c r="D361" s="15"/>
    </row>
    <row r="362" spans="1:4" x14ac:dyDescent="0.3">
      <c r="A362" s="14"/>
      <c r="B362" s="139" t="s">
        <v>907</v>
      </c>
      <c r="C362" s="138">
        <v>1675</v>
      </c>
      <c r="D362" s="15"/>
    </row>
    <row r="363" spans="1:4" x14ac:dyDescent="0.3">
      <c r="A363" s="14"/>
      <c r="B363" s="137" t="s">
        <v>851</v>
      </c>
      <c r="C363" s="138">
        <v>1466</v>
      </c>
      <c r="D363" s="15">
        <f>+D360-D361+D362</f>
        <v>0</v>
      </c>
    </row>
    <row r="364" spans="1:4" x14ac:dyDescent="0.3">
      <c r="A364" s="14"/>
      <c r="B364" s="21" t="s">
        <v>713</v>
      </c>
      <c r="C364" s="14">
        <v>1463</v>
      </c>
      <c r="D364" s="15"/>
    </row>
    <row r="365" spans="1:4" x14ac:dyDescent="0.3">
      <c r="A365" s="14"/>
      <c r="B365" s="23" t="s">
        <v>215</v>
      </c>
      <c r="C365" s="14">
        <v>1465</v>
      </c>
      <c r="D365" s="15">
        <f>D363+D364</f>
        <v>0</v>
      </c>
    </row>
    <row r="366" spans="1:4" x14ac:dyDescent="0.3">
      <c r="A366" s="14">
        <v>12</v>
      </c>
      <c r="B366" s="23" t="s">
        <v>216</v>
      </c>
      <c r="C366" s="14">
        <v>1475</v>
      </c>
      <c r="D366" s="15">
        <f>D358-D365</f>
        <v>0</v>
      </c>
    </row>
    <row r="367" spans="1:4" x14ac:dyDescent="0.3">
      <c r="A367" s="14">
        <v>13</v>
      </c>
      <c r="B367" s="23" t="s">
        <v>217</v>
      </c>
      <c r="C367" s="14">
        <v>1491</v>
      </c>
      <c r="D367" s="15"/>
    </row>
    <row r="368" spans="1:4" x14ac:dyDescent="0.3">
      <c r="A368" s="14">
        <v>14</v>
      </c>
      <c r="B368" s="21" t="s">
        <v>218</v>
      </c>
      <c r="C368" s="14">
        <v>1492</v>
      </c>
      <c r="D368" s="15"/>
    </row>
    <row r="369" spans="1:4" x14ac:dyDescent="0.3">
      <c r="A369" s="14">
        <v>15</v>
      </c>
      <c r="B369" s="23" t="s">
        <v>219</v>
      </c>
      <c r="C369" s="14">
        <v>1495</v>
      </c>
      <c r="D369" s="15">
        <f>D367-D368</f>
        <v>0</v>
      </c>
    </row>
    <row r="370" spans="1:4" ht="33" x14ac:dyDescent="0.3">
      <c r="A370" s="14">
        <v>16</v>
      </c>
      <c r="B370" s="23" t="s">
        <v>220</v>
      </c>
      <c r="C370" s="14">
        <v>1600</v>
      </c>
      <c r="D370" s="15">
        <f>D366+D369</f>
        <v>0</v>
      </c>
    </row>
    <row r="371" spans="1:4" x14ac:dyDescent="0.3">
      <c r="A371" s="14">
        <v>17</v>
      </c>
      <c r="B371" s="23" t="s">
        <v>221</v>
      </c>
      <c r="C371" s="14"/>
      <c r="D371" s="15"/>
    </row>
    <row r="372" spans="1:4" x14ac:dyDescent="0.3">
      <c r="A372" s="14"/>
      <c r="B372" s="21" t="s">
        <v>756</v>
      </c>
      <c r="C372" s="14">
        <v>1661</v>
      </c>
      <c r="D372" s="15"/>
    </row>
    <row r="373" spans="1:4" ht="24.75" customHeight="1" x14ac:dyDescent="0.3">
      <c r="A373" s="14"/>
      <c r="B373" s="21" t="s">
        <v>757</v>
      </c>
      <c r="C373" s="14">
        <v>1664</v>
      </c>
      <c r="D373" s="15"/>
    </row>
    <row r="374" spans="1:4" x14ac:dyDescent="0.3">
      <c r="A374" s="14"/>
      <c r="B374" s="21" t="s">
        <v>758</v>
      </c>
      <c r="C374" s="14">
        <v>1666</v>
      </c>
      <c r="D374" s="15"/>
    </row>
    <row r="375" spans="1:4" x14ac:dyDescent="0.3">
      <c r="A375" s="14"/>
      <c r="B375" s="21" t="s">
        <v>759</v>
      </c>
      <c r="C375" s="14">
        <v>1668</v>
      </c>
      <c r="D375" s="15"/>
    </row>
    <row r="376" spans="1:4" ht="39.75" customHeight="1" x14ac:dyDescent="0.3">
      <c r="A376" s="14"/>
      <c r="B376" s="23" t="s">
        <v>670</v>
      </c>
      <c r="C376" s="14">
        <v>1670</v>
      </c>
      <c r="D376" s="15">
        <f>SUM(D372:D375)+D370</f>
        <v>0</v>
      </c>
    </row>
    <row r="377" spans="1:4" x14ac:dyDescent="0.3">
      <c r="A377" s="14">
        <v>18</v>
      </c>
      <c r="B377" s="23" t="s">
        <v>222</v>
      </c>
      <c r="C377" s="14"/>
      <c r="D377" s="15"/>
    </row>
    <row r="378" spans="1:4" x14ac:dyDescent="0.3">
      <c r="A378" s="14"/>
      <c r="B378" s="21" t="s">
        <v>760</v>
      </c>
      <c r="C378" s="14">
        <v>1671</v>
      </c>
      <c r="D378" s="15"/>
    </row>
    <row r="379" spans="1:4" x14ac:dyDescent="0.3">
      <c r="A379" s="14"/>
      <c r="B379" s="21" t="s">
        <v>761</v>
      </c>
      <c r="C379" s="14">
        <v>1672</v>
      </c>
      <c r="D379" s="15"/>
    </row>
    <row r="380" spans="1:4" x14ac:dyDescent="0.3">
      <c r="A380" s="24"/>
    </row>
  </sheetData>
  <mergeCells count="4">
    <mergeCell ref="A5:D5"/>
    <mergeCell ref="A2:D2"/>
    <mergeCell ref="A3:D3"/>
    <mergeCell ref="A316:D316"/>
  </mergeCells>
  <pageMargins left="0.70866141732283472" right="0.70866141732283472" top="0.74803149606299213" bottom="0.74803149606299213" header="0.31496062992125984" footer="0.31496062992125984"/>
  <pageSetup scale="80" fitToHeight="0" orientation="portrait" r:id="rId1"/>
  <rowBreaks count="10" manualBreakCount="10">
    <brk id="42" max="3" man="1"/>
    <brk id="79" max="3" man="1"/>
    <brk id="115" max="3" man="1"/>
    <brk id="149" max="3" man="1"/>
    <brk id="188" max="3" man="1"/>
    <brk id="223" max="3" man="1"/>
    <brk id="250" max="3" man="1"/>
    <brk id="279" max="3" man="1"/>
    <brk id="313" max="3" man="1"/>
    <brk id="345"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B926F-06F0-4865-88B3-37E2B840ADF9}">
  <dimension ref="A2:I387"/>
  <sheetViews>
    <sheetView view="pageBreakPreview" topLeftCell="A233" zoomScale="85" zoomScaleNormal="85" zoomScaleSheetLayoutView="85" workbookViewId="0">
      <selection activeCell="D251" sqref="D251"/>
    </sheetView>
  </sheetViews>
  <sheetFormatPr defaultColWidth="9.140625" defaultRowHeight="17.25" x14ac:dyDescent="0.3"/>
  <cols>
    <col min="1" max="1" width="7.140625" style="11" customWidth="1"/>
    <col min="2" max="2" width="75.85546875" style="11" customWidth="1"/>
    <col min="3" max="3" width="11" style="11" bestFit="1" customWidth="1"/>
    <col min="4" max="4" width="18.140625" style="25" bestFit="1" customWidth="1"/>
    <col min="5" max="5" width="78.28515625" style="11" customWidth="1"/>
    <col min="6" max="8" width="9.140625" style="11"/>
    <col min="9" max="9" width="14.28515625" style="11" bestFit="1" customWidth="1"/>
    <col min="10" max="16384" width="9.140625" style="11"/>
  </cols>
  <sheetData>
    <row r="2" spans="1:4" ht="20.25" x14ac:dyDescent="0.3">
      <c r="A2" s="246" t="s">
        <v>672</v>
      </c>
      <c r="B2" s="246"/>
      <c r="C2" s="246"/>
      <c r="D2" s="246"/>
    </row>
    <row r="3" spans="1:4" ht="20.25" x14ac:dyDescent="0.3">
      <c r="A3" s="247" t="s">
        <v>1163</v>
      </c>
      <c r="B3" s="247"/>
      <c r="C3" s="247"/>
      <c r="D3" s="247"/>
    </row>
    <row r="4" spans="1:4" ht="66.75" thickBot="1" x14ac:dyDescent="0.35">
      <c r="A4" s="12" t="s">
        <v>267</v>
      </c>
      <c r="B4" s="12" t="s">
        <v>268</v>
      </c>
      <c r="C4" s="12" t="s">
        <v>269</v>
      </c>
      <c r="D4" s="13" t="s">
        <v>1429</v>
      </c>
    </row>
    <row r="5" spans="1:4" ht="20.25" x14ac:dyDescent="0.3">
      <c r="A5" s="244" t="s">
        <v>823</v>
      </c>
      <c r="B5" s="245"/>
      <c r="C5" s="245"/>
      <c r="D5" s="245"/>
    </row>
    <row r="6" spans="1:4" x14ac:dyDescent="0.3">
      <c r="A6" s="12">
        <v>1</v>
      </c>
      <c r="B6" s="12" t="s">
        <v>0</v>
      </c>
      <c r="C6" s="14"/>
      <c r="D6" s="15"/>
    </row>
    <row r="7" spans="1:4" x14ac:dyDescent="0.3">
      <c r="A7" s="12" t="s">
        <v>1</v>
      </c>
      <c r="B7" s="12" t="s">
        <v>2</v>
      </c>
      <c r="C7" s="14"/>
      <c r="D7" s="15"/>
    </row>
    <row r="8" spans="1:4" x14ac:dyDescent="0.3">
      <c r="A8" s="14"/>
      <c r="B8" s="12" t="s">
        <v>3</v>
      </c>
      <c r="C8" s="14"/>
      <c r="D8" s="15"/>
    </row>
    <row r="9" spans="1:4" x14ac:dyDescent="0.3">
      <c r="A9" s="14"/>
      <c r="B9" s="14" t="s">
        <v>4</v>
      </c>
      <c r="C9" s="14">
        <v>1207</v>
      </c>
      <c r="D9" s="15"/>
    </row>
    <row r="10" spans="1:4" x14ac:dyDescent="0.3">
      <c r="A10" s="14"/>
      <c r="B10" s="14" t="s">
        <v>5</v>
      </c>
      <c r="C10" s="14">
        <v>1208</v>
      </c>
      <c r="D10" s="15"/>
    </row>
    <row r="11" spans="1:4" x14ac:dyDescent="0.3">
      <c r="A11" s="14"/>
      <c r="B11" s="12" t="s">
        <v>6</v>
      </c>
      <c r="C11" s="12">
        <v>1201</v>
      </c>
      <c r="D11" s="16">
        <f>+D9+D10</f>
        <v>0</v>
      </c>
    </row>
    <row r="12" spans="1:4" x14ac:dyDescent="0.3">
      <c r="A12" s="14"/>
      <c r="B12" s="14" t="s">
        <v>7</v>
      </c>
      <c r="C12" s="14">
        <v>1202</v>
      </c>
      <c r="D12" s="15"/>
    </row>
    <row r="13" spans="1:4" x14ac:dyDescent="0.3">
      <c r="A13" s="14"/>
      <c r="B13" s="14" t="s">
        <v>8</v>
      </c>
      <c r="C13" s="14">
        <v>1203</v>
      </c>
      <c r="D13" s="15"/>
    </row>
    <row r="14" spans="1:4" x14ac:dyDescent="0.3">
      <c r="A14" s="14"/>
      <c r="B14" s="14" t="s">
        <v>9</v>
      </c>
      <c r="C14" s="14">
        <v>1205</v>
      </c>
      <c r="D14" s="15"/>
    </row>
    <row r="15" spans="1:4" x14ac:dyDescent="0.3">
      <c r="A15" s="14"/>
      <c r="B15" s="138" t="s">
        <v>939</v>
      </c>
      <c r="C15" s="175">
        <v>1291</v>
      </c>
      <c r="D15" s="15"/>
    </row>
    <row r="16" spans="1:4" x14ac:dyDescent="0.3">
      <c r="A16" s="14"/>
      <c r="B16" s="14" t="s">
        <v>10</v>
      </c>
      <c r="C16" s="14">
        <v>1204</v>
      </c>
      <c r="D16" s="15"/>
    </row>
    <row r="17" spans="1:4" x14ac:dyDescent="0.3">
      <c r="A17" s="12"/>
      <c r="B17" s="12" t="s">
        <v>1092</v>
      </c>
      <c r="C17" s="88">
        <v>1223</v>
      </c>
      <c r="D17" s="15">
        <f>+SUM(D11:D16)</f>
        <v>0</v>
      </c>
    </row>
    <row r="18" spans="1:4" x14ac:dyDescent="0.3">
      <c r="A18" s="12"/>
      <c r="B18" s="12" t="s">
        <v>669</v>
      </c>
      <c r="C18" s="14">
        <v>1231</v>
      </c>
      <c r="D18" s="15"/>
    </row>
    <row r="19" spans="1:4" x14ac:dyDescent="0.3">
      <c r="A19" s="12"/>
      <c r="B19" s="12" t="s">
        <v>690</v>
      </c>
      <c r="C19" s="14">
        <v>1232</v>
      </c>
      <c r="D19" s="15">
        <f>+D17-D18</f>
        <v>0</v>
      </c>
    </row>
    <row r="20" spans="1:4" x14ac:dyDescent="0.3">
      <c r="A20" s="12" t="s">
        <v>11</v>
      </c>
      <c r="B20" s="12" t="s">
        <v>12</v>
      </c>
      <c r="C20" s="14">
        <v>1240</v>
      </c>
      <c r="D20" s="15"/>
    </row>
    <row r="21" spans="1:4" x14ac:dyDescent="0.3">
      <c r="A21" s="12" t="s">
        <v>13</v>
      </c>
      <c r="B21" s="12" t="s">
        <v>14</v>
      </c>
      <c r="C21" s="14">
        <v>1271</v>
      </c>
      <c r="D21" s="15"/>
    </row>
    <row r="22" spans="1:4" x14ac:dyDescent="0.3">
      <c r="A22" s="12"/>
      <c r="B22" s="14" t="s">
        <v>15</v>
      </c>
      <c r="C22" s="14">
        <v>1272</v>
      </c>
      <c r="D22" s="15"/>
    </row>
    <row r="23" spans="1:4" x14ac:dyDescent="0.3">
      <c r="A23" s="12"/>
      <c r="B23" s="14" t="s">
        <v>656</v>
      </c>
      <c r="C23" s="14">
        <v>1275</v>
      </c>
      <c r="D23" s="15">
        <f>+D21-D22</f>
        <v>0</v>
      </c>
    </row>
    <row r="24" spans="1:4" x14ac:dyDescent="0.3">
      <c r="A24" s="12" t="s">
        <v>16</v>
      </c>
      <c r="B24" s="12" t="s">
        <v>17</v>
      </c>
      <c r="C24" s="12">
        <v>1246</v>
      </c>
      <c r="D24" s="15"/>
    </row>
    <row r="25" spans="1:4" x14ac:dyDescent="0.3">
      <c r="A25" s="12" t="s">
        <v>18</v>
      </c>
      <c r="B25" s="12" t="s">
        <v>19</v>
      </c>
      <c r="C25" s="14"/>
      <c r="D25" s="15"/>
    </row>
    <row r="26" spans="1:4" x14ac:dyDescent="0.3">
      <c r="A26" s="14"/>
      <c r="B26" s="14" t="s">
        <v>270</v>
      </c>
      <c r="C26" s="14">
        <v>1211</v>
      </c>
      <c r="D26" s="15"/>
    </row>
    <row r="27" spans="1:4" x14ac:dyDescent="0.3">
      <c r="A27" s="14"/>
      <c r="B27" s="14" t="s">
        <v>271</v>
      </c>
      <c r="C27" s="14">
        <v>1212</v>
      </c>
      <c r="D27" s="15"/>
    </row>
    <row r="28" spans="1:4" x14ac:dyDescent="0.3">
      <c r="A28" s="14"/>
      <c r="B28" s="14" t="s">
        <v>272</v>
      </c>
      <c r="C28" s="14">
        <v>1213</v>
      </c>
      <c r="D28" s="15"/>
    </row>
    <row r="29" spans="1:4" x14ac:dyDescent="0.3">
      <c r="A29" s="14"/>
      <c r="B29" s="138" t="s">
        <v>940</v>
      </c>
      <c r="C29" s="175">
        <v>1292</v>
      </c>
      <c r="D29" s="15"/>
    </row>
    <row r="30" spans="1:4" x14ac:dyDescent="0.3">
      <c r="A30" s="14"/>
      <c r="B30" s="12" t="s">
        <v>1093</v>
      </c>
      <c r="C30" s="130">
        <v>1209</v>
      </c>
      <c r="D30" s="15">
        <f>+SUM(D26:D29)</f>
        <v>0</v>
      </c>
    </row>
    <row r="31" spans="1:4" x14ac:dyDescent="0.3">
      <c r="A31" s="14"/>
      <c r="B31" s="14" t="s">
        <v>20</v>
      </c>
      <c r="C31" s="14">
        <v>1218</v>
      </c>
      <c r="D31" s="15"/>
    </row>
    <row r="32" spans="1:4" x14ac:dyDescent="0.3">
      <c r="A32" s="14"/>
      <c r="B32" s="14" t="s">
        <v>658</v>
      </c>
      <c r="C32" s="14">
        <v>1219</v>
      </c>
      <c r="D32" s="15">
        <f>+D30-D31</f>
        <v>0</v>
      </c>
    </row>
    <row r="33" spans="1:4" x14ac:dyDescent="0.3">
      <c r="A33" s="12" t="s">
        <v>21</v>
      </c>
      <c r="B33" s="12" t="s">
        <v>22</v>
      </c>
      <c r="C33" s="14">
        <v>1245</v>
      </c>
      <c r="D33" s="15"/>
    </row>
    <row r="34" spans="1:4" x14ac:dyDescent="0.3">
      <c r="A34" s="12" t="s">
        <v>23</v>
      </c>
      <c r="B34" s="12" t="s">
        <v>24</v>
      </c>
      <c r="C34" s="14">
        <v>1214</v>
      </c>
      <c r="D34" s="15"/>
    </row>
    <row r="35" spans="1:4" x14ac:dyDescent="0.3">
      <c r="A35" s="12"/>
      <c r="B35" s="14" t="s">
        <v>25</v>
      </c>
      <c r="C35" s="14">
        <v>1217</v>
      </c>
      <c r="D35" s="15"/>
    </row>
    <row r="36" spans="1:4" x14ac:dyDescent="0.3">
      <c r="A36" s="12"/>
      <c r="B36" s="14" t="s">
        <v>687</v>
      </c>
      <c r="C36" s="14">
        <v>1216</v>
      </c>
      <c r="D36" s="15">
        <f>+D34-D35</f>
        <v>0</v>
      </c>
    </row>
    <row r="37" spans="1:4" x14ac:dyDescent="0.3">
      <c r="A37" s="12"/>
      <c r="B37" s="12" t="s">
        <v>691</v>
      </c>
      <c r="C37" s="12">
        <v>1206</v>
      </c>
      <c r="D37" s="17">
        <f>+D34+D17</f>
        <v>0</v>
      </c>
    </row>
    <row r="38" spans="1:4" x14ac:dyDescent="0.3">
      <c r="A38" s="12"/>
      <c r="B38" s="14" t="s">
        <v>699</v>
      </c>
      <c r="C38" s="14">
        <v>1210</v>
      </c>
      <c r="D38" s="15">
        <f>+D37+D30+D24</f>
        <v>0</v>
      </c>
    </row>
    <row r="39" spans="1:4" ht="33" x14ac:dyDescent="0.3">
      <c r="A39" s="12"/>
      <c r="B39" s="14" t="s">
        <v>705</v>
      </c>
      <c r="C39" s="14">
        <v>1220</v>
      </c>
      <c r="D39" s="17">
        <f>+D31+D35+D18</f>
        <v>0</v>
      </c>
    </row>
    <row r="40" spans="1:4" x14ac:dyDescent="0.3">
      <c r="A40" s="12"/>
      <c r="B40" s="14" t="s">
        <v>692</v>
      </c>
      <c r="C40" s="14">
        <v>1700</v>
      </c>
      <c r="D40" s="15">
        <f>+D36+D32+D24+D19</f>
        <v>0</v>
      </c>
    </row>
    <row r="41" spans="1:4" x14ac:dyDescent="0.3">
      <c r="A41" s="12" t="s">
        <v>26</v>
      </c>
      <c r="B41" s="12" t="s">
        <v>27</v>
      </c>
      <c r="C41" s="14"/>
      <c r="D41" s="15"/>
    </row>
    <row r="42" spans="1:4" x14ac:dyDescent="0.3">
      <c r="A42" s="12" t="s">
        <v>718</v>
      </c>
      <c r="B42" s="12" t="s">
        <v>29</v>
      </c>
      <c r="C42" s="14"/>
      <c r="D42" s="15"/>
    </row>
    <row r="43" spans="1:4" x14ac:dyDescent="0.3">
      <c r="A43" s="14"/>
      <c r="B43" s="12" t="s">
        <v>30</v>
      </c>
      <c r="C43" s="14"/>
      <c r="D43" s="15"/>
    </row>
    <row r="44" spans="1:4" x14ac:dyDescent="0.3">
      <c r="A44" s="14"/>
      <c r="B44" s="14" t="s">
        <v>31</v>
      </c>
      <c r="C44" s="14">
        <v>1241</v>
      </c>
      <c r="D44" s="15"/>
    </row>
    <row r="45" spans="1:4" x14ac:dyDescent="0.3">
      <c r="A45" s="14"/>
      <c r="B45" s="14" t="s">
        <v>32</v>
      </c>
      <c r="C45" s="14">
        <v>1314</v>
      </c>
      <c r="D45" s="15"/>
    </row>
    <row r="46" spans="1:4" x14ac:dyDescent="0.3">
      <c r="A46" s="14"/>
      <c r="B46" s="14" t="s">
        <v>33</v>
      </c>
      <c r="C46" s="14">
        <v>1341</v>
      </c>
      <c r="D46" s="15"/>
    </row>
    <row r="47" spans="1:4" x14ac:dyDescent="0.3">
      <c r="A47" s="14"/>
      <c r="B47" s="14" t="s">
        <v>34</v>
      </c>
      <c r="C47" s="14">
        <v>1301</v>
      </c>
      <c r="D47" s="15"/>
    </row>
    <row r="48" spans="1:4" x14ac:dyDescent="0.3">
      <c r="A48" s="14"/>
      <c r="B48" s="14" t="s">
        <v>35</v>
      </c>
      <c r="C48" s="14">
        <v>1302</v>
      </c>
      <c r="D48" s="15"/>
    </row>
    <row r="49" spans="1:4" x14ac:dyDescent="0.3">
      <c r="A49" s="14"/>
      <c r="B49" s="14" t="s">
        <v>36</v>
      </c>
      <c r="C49" s="14">
        <v>1303</v>
      </c>
      <c r="D49" s="15"/>
    </row>
    <row r="50" spans="1:4" x14ac:dyDescent="0.3">
      <c r="A50" s="14"/>
      <c r="B50" s="14" t="s">
        <v>37</v>
      </c>
      <c r="C50" s="14">
        <v>1304</v>
      </c>
      <c r="D50" s="15"/>
    </row>
    <row r="51" spans="1:4" x14ac:dyDescent="0.3">
      <c r="A51" s="14"/>
      <c r="B51" s="14" t="s">
        <v>38</v>
      </c>
      <c r="C51" s="14">
        <v>1305</v>
      </c>
      <c r="D51" s="15"/>
    </row>
    <row r="52" spans="1:4" ht="33" x14ac:dyDescent="0.3">
      <c r="A52" s="14"/>
      <c r="B52" s="14" t="s">
        <v>1094</v>
      </c>
      <c r="C52" s="14">
        <v>1310</v>
      </c>
      <c r="D52" s="15">
        <f>SUM(D44:D50)-D51</f>
        <v>0</v>
      </c>
    </row>
    <row r="53" spans="1:4" x14ac:dyDescent="0.3">
      <c r="A53" s="14"/>
      <c r="B53" s="12" t="s">
        <v>39</v>
      </c>
      <c r="C53" s="14"/>
      <c r="D53" s="15"/>
    </row>
    <row r="54" spans="1:4" x14ac:dyDescent="0.3">
      <c r="A54" s="14"/>
      <c r="B54" s="14" t="s">
        <v>40</v>
      </c>
      <c r="C54" s="14">
        <v>1324</v>
      </c>
      <c r="D54" s="15"/>
    </row>
    <row r="55" spans="1:4" x14ac:dyDescent="0.3">
      <c r="A55" s="14"/>
      <c r="B55" s="14" t="s">
        <v>41</v>
      </c>
      <c r="C55" s="14">
        <v>1325</v>
      </c>
      <c r="D55" s="15"/>
    </row>
    <row r="56" spans="1:4" x14ac:dyDescent="0.3">
      <c r="A56" s="14"/>
      <c r="B56" s="14" t="s">
        <v>42</v>
      </c>
      <c r="C56" s="14">
        <v>1321</v>
      </c>
      <c r="D56" s="15"/>
    </row>
    <row r="57" spans="1:4" x14ac:dyDescent="0.3">
      <c r="A57" s="14"/>
      <c r="B57" s="14" t="s">
        <v>43</v>
      </c>
      <c r="C57" s="14">
        <v>1322</v>
      </c>
      <c r="D57" s="15"/>
    </row>
    <row r="58" spans="1:4" x14ac:dyDescent="0.3">
      <c r="A58" s="14"/>
      <c r="B58" s="14" t="s">
        <v>37</v>
      </c>
      <c r="C58" s="14">
        <v>1323</v>
      </c>
      <c r="D58" s="15"/>
    </row>
    <row r="59" spans="1:4" x14ac:dyDescent="0.3">
      <c r="A59" s="14"/>
      <c r="B59" s="14" t="s">
        <v>44</v>
      </c>
      <c r="C59" s="14">
        <v>1326</v>
      </c>
      <c r="D59" s="15"/>
    </row>
    <row r="60" spans="1:4" x14ac:dyDescent="0.3">
      <c r="A60" s="12"/>
      <c r="B60" s="14" t="s">
        <v>45</v>
      </c>
      <c r="C60" s="14">
        <v>1327</v>
      </c>
      <c r="D60" s="15">
        <f>SUM(D54:D58)-D59</f>
        <v>0</v>
      </c>
    </row>
    <row r="61" spans="1:4" x14ac:dyDescent="0.3">
      <c r="A61" s="12"/>
      <c r="B61" s="12" t="s">
        <v>276</v>
      </c>
      <c r="C61" s="14">
        <v>1250</v>
      </c>
      <c r="D61" s="15">
        <f>D60+D52</f>
        <v>0</v>
      </c>
    </row>
    <row r="62" spans="1:4" x14ac:dyDescent="0.3">
      <c r="A62" s="12" t="s">
        <v>46</v>
      </c>
      <c r="B62" s="156" t="s">
        <v>47</v>
      </c>
      <c r="C62" s="138">
        <v>1328</v>
      </c>
      <c r="D62" s="15"/>
    </row>
    <row r="63" spans="1:4" ht="21.75" customHeight="1" x14ac:dyDescent="0.3">
      <c r="A63" s="12" t="s">
        <v>48</v>
      </c>
      <c r="B63" s="12" t="s">
        <v>49</v>
      </c>
      <c r="C63" s="14"/>
      <c r="D63" s="15"/>
    </row>
    <row r="64" spans="1:4" x14ac:dyDescent="0.3">
      <c r="A64" s="14"/>
      <c r="B64" s="14" t="s">
        <v>50</v>
      </c>
      <c r="C64" s="14">
        <v>1317</v>
      </c>
      <c r="D64" s="15"/>
    </row>
    <row r="65" spans="1:9" x14ac:dyDescent="0.3">
      <c r="A65" s="14"/>
      <c r="B65" s="14" t="s">
        <v>51</v>
      </c>
      <c r="C65" s="14"/>
      <c r="D65" s="15"/>
    </row>
    <row r="66" spans="1:9" x14ac:dyDescent="0.3">
      <c r="A66" s="14"/>
      <c r="B66" s="14" t="s">
        <v>52</v>
      </c>
      <c r="C66" s="14">
        <v>1242</v>
      </c>
      <c r="D66" s="15"/>
    </row>
    <row r="67" spans="1:9" x14ac:dyDescent="0.3">
      <c r="A67" s="14"/>
      <c r="B67" s="14" t="s">
        <v>53</v>
      </c>
      <c r="C67" s="14">
        <v>1311</v>
      </c>
      <c r="D67" s="15"/>
    </row>
    <row r="68" spans="1:9" x14ac:dyDescent="0.3">
      <c r="A68" s="14"/>
      <c r="B68" s="14" t="s">
        <v>54</v>
      </c>
      <c r="C68" s="14">
        <v>1315</v>
      </c>
      <c r="D68" s="15"/>
    </row>
    <row r="69" spans="1:9" x14ac:dyDescent="0.3">
      <c r="A69" s="14"/>
      <c r="B69" s="14" t="s">
        <v>55</v>
      </c>
      <c r="C69" s="14">
        <v>1342</v>
      </c>
      <c r="D69" s="15"/>
    </row>
    <row r="70" spans="1:9" x14ac:dyDescent="0.3">
      <c r="A70" s="14"/>
      <c r="B70" s="14" t="s">
        <v>65</v>
      </c>
      <c r="C70" s="14">
        <v>1312</v>
      </c>
      <c r="D70" s="15"/>
      <c r="I70" s="11">
        <v>7895851250</v>
      </c>
    </row>
    <row r="71" spans="1:9" x14ac:dyDescent="0.3">
      <c r="A71" s="14"/>
      <c r="B71" s="14" t="s">
        <v>56</v>
      </c>
      <c r="C71" s="14">
        <v>1343</v>
      </c>
      <c r="D71" s="15"/>
    </row>
    <row r="72" spans="1:9" x14ac:dyDescent="0.3">
      <c r="A72" s="14"/>
      <c r="B72" s="14" t="s">
        <v>57</v>
      </c>
      <c r="C72" s="14">
        <v>1313</v>
      </c>
      <c r="D72" s="15"/>
    </row>
    <row r="73" spans="1:9" x14ac:dyDescent="0.3">
      <c r="A73" s="14"/>
      <c r="B73" s="14" t="s">
        <v>671</v>
      </c>
      <c r="C73" s="14">
        <v>1319</v>
      </c>
      <c r="D73" s="15">
        <f>SUM(D66:D71)-D72+D64</f>
        <v>0</v>
      </c>
    </row>
    <row r="74" spans="1:9" ht="21.75" customHeight="1" x14ac:dyDescent="0.3">
      <c r="A74" s="12" t="s">
        <v>58</v>
      </c>
      <c r="B74" s="12" t="s">
        <v>59</v>
      </c>
      <c r="C74" s="14">
        <v>1369</v>
      </c>
      <c r="D74" s="15"/>
    </row>
    <row r="75" spans="1:9" x14ac:dyDescent="0.3">
      <c r="A75" s="12"/>
      <c r="B75" s="12" t="s">
        <v>694</v>
      </c>
      <c r="C75" s="14">
        <v>1345</v>
      </c>
      <c r="D75" s="15">
        <f>D61+D62+D73+D74</f>
        <v>0</v>
      </c>
    </row>
    <row r="76" spans="1:9" x14ac:dyDescent="0.3">
      <c r="A76" s="12" t="s">
        <v>28</v>
      </c>
      <c r="B76" s="12" t="s">
        <v>60</v>
      </c>
      <c r="C76" s="14">
        <v>1281</v>
      </c>
      <c r="D76" s="15"/>
    </row>
    <row r="77" spans="1:9" x14ac:dyDescent="0.3">
      <c r="A77" s="12" t="s">
        <v>61</v>
      </c>
      <c r="B77" s="12" t="s">
        <v>62</v>
      </c>
      <c r="C77" s="14"/>
      <c r="D77" s="15"/>
    </row>
    <row r="78" spans="1:9" x14ac:dyDescent="0.3">
      <c r="A78" s="12"/>
      <c r="B78" s="12" t="s">
        <v>63</v>
      </c>
      <c r="C78" s="14">
        <v>1316</v>
      </c>
      <c r="D78" s="15"/>
    </row>
    <row r="79" spans="1:9" x14ac:dyDescent="0.3">
      <c r="A79" s="12"/>
      <c r="B79" s="12" t="s">
        <v>64</v>
      </c>
      <c r="C79" s="14"/>
      <c r="D79" s="15"/>
    </row>
    <row r="80" spans="1:9" x14ac:dyDescent="0.3">
      <c r="A80" s="12"/>
      <c r="B80" s="18" t="s">
        <v>52</v>
      </c>
      <c r="C80" s="14">
        <v>1381</v>
      </c>
      <c r="D80" s="15"/>
    </row>
    <row r="81" spans="1:4" x14ac:dyDescent="0.3">
      <c r="A81" s="12"/>
      <c r="B81" s="18" t="s">
        <v>53</v>
      </c>
      <c r="C81" s="14">
        <v>1382</v>
      </c>
      <c r="D81" s="15"/>
    </row>
    <row r="82" spans="1:4" x14ac:dyDescent="0.3">
      <c r="A82" s="12"/>
      <c r="B82" s="18" t="s">
        <v>54</v>
      </c>
      <c r="C82" s="14">
        <v>1383</v>
      </c>
      <c r="D82" s="15"/>
    </row>
    <row r="83" spans="1:4" x14ac:dyDescent="0.3">
      <c r="A83" s="12"/>
      <c r="B83" s="18" t="s">
        <v>55</v>
      </c>
      <c r="C83" s="14">
        <v>1384</v>
      </c>
      <c r="D83" s="15"/>
    </row>
    <row r="84" spans="1:4" x14ac:dyDescent="0.3">
      <c r="A84" s="12"/>
      <c r="B84" s="18" t="s">
        <v>65</v>
      </c>
      <c r="C84" s="14">
        <v>1385</v>
      </c>
      <c r="D84" s="15"/>
    </row>
    <row r="85" spans="1:4" x14ac:dyDescent="0.3">
      <c r="A85" s="12"/>
      <c r="B85" s="12" t="s">
        <v>66</v>
      </c>
      <c r="C85" s="14">
        <v>1386</v>
      </c>
      <c r="D85" s="15"/>
    </row>
    <row r="86" spans="1:4" x14ac:dyDescent="0.3">
      <c r="A86" s="12"/>
      <c r="B86" s="12" t="s">
        <v>50</v>
      </c>
      <c r="C86" s="14">
        <v>1387</v>
      </c>
      <c r="D86" s="15"/>
    </row>
    <row r="87" spans="1:4" x14ac:dyDescent="0.3">
      <c r="A87" s="12"/>
      <c r="B87" s="12" t="s">
        <v>67</v>
      </c>
      <c r="C87" s="14">
        <v>1389</v>
      </c>
      <c r="D87" s="15"/>
    </row>
    <row r="88" spans="1:4" x14ac:dyDescent="0.3">
      <c r="A88" s="12"/>
      <c r="B88" s="12" t="s">
        <v>700</v>
      </c>
      <c r="C88" s="14">
        <v>1390</v>
      </c>
      <c r="D88" s="15">
        <f>SUM(D78:D87)</f>
        <v>0</v>
      </c>
    </row>
    <row r="89" spans="1:4" ht="33" x14ac:dyDescent="0.3">
      <c r="A89" s="12"/>
      <c r="B89" s="12" t="s">
        <v>695</v>
      </c>
      <c r="C89" s="14">
        <v>1230</v>
      </c>
      <c r="D89" s="16">
        <f>D88+D76+D75+D33+D32+D23+D19+D20+D36++D24</f>
        <v>0</v>
      </c>
    </row>
    <row r="90" spans="1:4" x14ac:dyDescent="0.3">
      <c r="A90" s="12">
        <v>2</v>
      </c>
      <c r="B90" s="12" t="s">
        <v>68</v>
      </c>
      <c r="C90" s="14"/>
      <c r="D90" s="15"/>
    </row>
    <row r="91" spans="1:4" x14ac:dyDescent="0.3">
      <c r="A91" s="12" t="s">
        <v>69</v>
      </c>
      <c r="B91" s="12" t="s">
        <v>70</v>
      </c>
      <c r="C91" s="14"/>
      <c r="D91" s="15"/>
    </row>
    <row r="92" spans="1:4" x14ac:dyDescent="0.3">
      <c r="A92" s="12"/>
      <c r="B92" s="14" t="s">
        <v>71</v>
      </c>
      <c r="C92" s="14">
        <v>1531</v>
      </c>
      <c r="D92" s="15"/>
    </row>
    <row r="93" spans="1:4" x14ac:dyDescent="0.3">
      <c r="A93" s="12"/>
      <c r="B93" s="14" t="s">
        <v>72</v>
      </c>
      <c r="C93" s="14">
        <v>1532</v>
      </c>
      <c r="D93" s="15"/>
    </row>
    <row r="94" spans="1:4" x14ac:dyDescent="0.3">
      <c r="A94" s="12"/>
      <c r="B94" s="14" t="s">
        <v>73</v>
      </c>
      <c r="C94" s="14">
        <v>1533</v>
      </c>
      <c r="D94" s="15"/>
    </row>
    <row r="95" spans="1:4" x14ac:dyDescent="0.3">
      <c r="A95" s="12"/>
      <c r="B95" s="14" t="s">
        <v>74</v>
      </c>
      <c r="C95" s="14">
        <v>1534</v>
      </c>
      <c r="D95" s="15"/>
    </row>
    <row r="96" spans="1:4" x14ac:dyDescent="0.3">
      <c r="A96" s="12"/>
      <c r="B96" s="14" t="s">
        <v>75</v>
      </c>
      <c r="C96" s="14">
        <v>1535</v>
      </c>
      <c r="D96" s="15"/>
    </row>
    <row r="97" spans="1:4" x14ac:dyDescent="0.3">
      <c r="A97" s="12"/>
      <c r="B97" s="14" t="s">
        <v>37</v>
      </c>
      <c r="C97" s="14">
        <v>1536</v>
      </c>
      <c r="D97" s="15"/>
    </row>
    <row r="98" spans="1:4" x14ac:dyDescent="0.3">
      <c r="A98" s="12"/>
      <c r="B98" s="12" t="s">
        <v>657</v>
      </c>
      <c r="C98" s="14">
        <v>1550</v>
      </c>
      <c r="D98" s="15">
        <f>SUM(D92:D97)</f>
        <v>0</v>
      </c>
    </row>
    <row r="99" spans="1:4" x14ac:dyDescent="0.3">
      <c r="A99" s="12" t="s">
        <v>11</v>
      </c>
      <c r="B99" s="12" t="s">
        <v>27</v>
      </c>
      <c r="C99" s="14"/>
      <c r="D99" s="15"/>
    </row>
    <row r="100" spans="1:4" x14ac:dyDescent="0.3">
      <c r="A100" s="12" t="s">
        <v>76</v>
      </c>
      <c r="B100" s="12" t="s">
        <v>77</v>
      </c>
      <c r="C100" s="14"/>
      <c r="D100" s="15"/>
    </row>
    <row r="101" spans="1:4" x14ac:dyDescent="0.3">
      <c r="A101" s="12"/>
      <c r="B101" s="12" t="s">
        <v>78</v>
      </c>
      <c r="C101" s="14"/>
      <c r="D101" s="15"/>
    </row>
    <row r="102" spans="1:4" x14ac:dyDescent="0.3">
      <c r="A102" s="12"/>
      <c r="B102" s="14" t="s">
        <v>79</v>
      </c>
      <c r="C102" s="14">
        <v>1511</v>
      </c>
      <c r="D102" s="15"/>
    </row>
    <row r="103" spans="1:4" x14ac:dyDescent="0.3">
      <c r="A103" s="12"/>
      <c r="B103" s="14" t="s">
        <v>32</v>
      </c>
      <c r="C103" s="14">
        <v>1509</v>
      </c>
      <c r="D103" s="15"/>
    </row>
    <row r="104" spans="1:4" x14ac:dyDescent="0.3">
      <c r="A104" s="12"/>
      <c r="B104" s="14" t="s">
        <v>33</v>
      </c>
      <c r="C104" s="14">
        <v>1508</v>
      </c>
      <c r="D104" s="15"/>
    </row>
    <row r="105" spans="1:4" x14ac:dyDescent="0.3">
      <c r="A105" s="12"/>
      <c r="B105" s="14" t="s">
        <v>34</v>
      </c>
      <c r="C105" s="14">
        <v>1512</v>
      </c>
      <c r="D105" s="15"/>
    </row>
    <row r="106" spans="1:4" x14ac:dyDescent="0.3">
      <c r="A106" s="12"/>
      <c r="B106" s="14" t="s">
        <v>80</v>
      </c>
      <c r="C106" s="14">
        <v>1513</v>
      </c>
      <c r="D106" s="15"/>
    </row>
    <row r="107" spans="1:4" x14ac:dyDescent="0.3">
      <c r="A107" s="12"/>
      <c r="B107" s="14" t="s">
        <v>36</v>
      </c>
      <c r="C107" s="14">
        <v>1514</v>
      </c>
      <c r="D107" s="15"/>
    </row>
    <row r="108" spans="1:4" x14ac:dyDescent="0.3">
      <c r="A108" s="12"/>
      <c r="B108" s="14" t="s">
        <v>37</v>
      </c>
      <c r="C108" s="14">
        <v>1515</v>
      </c>
      <c r="D108" s="15"/>
    </row>
    <row r="109" spans="1:4" x14ac:dyDescent="0.3">
      <c r="A109" s="12"/>
      <c r="B109" s="14" t="s">
        <v>81</v>
      </c>
      <c r="C109" s="14">
        <v>1516</v>
      </c>
      <c r="D109" s="15"/>
    </row>
    <row r="110" spans="1:4" ht="33" x14ac:dyDescent="0.3">
      <c r="A110" s="12"/>
      <c r="B110" s="12" t="s">
        <v>82</v>
      </c>
      <c r="C110" s="14">
        <v>1520</v>
      </c>
      <c r="D110" s="15">
        <f>SUM(D102:D108)-D109</f>
        <v>0</v>
      </c>
    </row>
    <row r="111" spans="1:4" x14ac:dyDescent="0.3">
      <c r="A111" s="12"/>
      <c r="B111" s="12" t="s">
        <v>719</v>
      </c>
      <c r="C111" s="12"/>
      <c r="D111" s="15"/>
    </row>
    <row r="112" spans="1:4" x14ac:dyDescent="0.3">
      <c r="A112" s="12"/>
      <c r="B112" s="14" t="s">
        <v>40</v>
      </c>
      <c r="C112" s="14">
        <v>1521</v>
      </c>
      <c r="D112" s="15"/>
    </row>
    <row r="113" spans="1:4" x14ac:dyDescent="0.3">
      <c r="A113" s="12"/>
      <c r="B113" s="14" t="s">
        <v>41</v>
      </c>
      <c r="C113" s="14">
        <v>1522</v>
      </c>
      <c r="D113" s="15"/>
    </row>
    <row r="114" spans="1:4" x14ac:dyDescent="0.3">
      <c r="A114" s="12"/>
      <c r="B114" s="14" t="s">
        <v>42</v>
      </c>
      <c r="C114" s="14">
        <v>1523</v>
      </c>
      <c r="D114" s="15"/>
    </row>
    <row r="115" spans="1:4" x14ac:dyDescent="0.3">
      <c r="A115" s="12"/>
      <c r="B115" s="14" t="s">
        <v>43</v>
      </c>
      <c r="C115" s="14">
        <v>1524</v>
      </c>
      <c r="D115" s="15"/>
    </row>
    <row r="116" spans="1:4" x14ac:dyDescent="0.3">
      <c r="A116" s="12"/>
      <c r="B116" s="14" t="s">
        <v>37</v>
      </c>
      <c r="C116" s="14">
        <v>1525</v>
      </c>
      <c r="D116" s="15"/>
    </row>
    <row r="117" spans="1:4" x14ac:dyDescent="0.3">
      <c r="A117" s="12"/>
      <c r="B117" s="14" t="s">
        <v>44</v>
      </c>
      <c r="C117" s="14">
        <v>1526</v>
      </c>
      <c r="D117" s="15"/>
    </row>
    <row r="118" spans="1:4" x14ac:dyDescent="0.3">
      <c r="A118" s="12"/>
      <c r="B118" s="12" t="s">
        <v>83</v>
      </c>
      <c r="C118" s="14">
        <v>1530</v>
      </c>
      <c r="D118" s="15">
        <f>SUM(D112:D116)-D117</f>
        <v>0</v>
      </c>
    </row>
    <row r="119" spans="1:4" x14ac:dyDescent="0.3">
      <c r="A119" s="12"/>
      <c r="B119" s="12" t="s">
        <v>84</v>
      </c>
      <c r="C119" s="14">
        <v>1540</v>
      </c>
      <c r="D119" s="15">
        <f>D110+D118</f>
        <v>0</v>
      </c>
    </row>
    <row r="120" spans="1:4" x14ac:dyDescent="0.3">
      <c r="A120" s="12" t="s">
        <v>85</v>
      </c>
      <c r="B120" s="12" t="s">
        <v>47</v>
      </c>
      <c r="C120" s="14"/>
      <c r="D120" s="15"/>
    </row>
    <row r="121" spans="1:4" ht="33" x14ac:dyDescent="0.3">
      <c r="A121" s="12"/>
      <c r="B121" s="18" t="s">
        <v>86</v>
      </c>
      <c r="C121" s="14">
        <v>1541</v>
      </c>
      <c r="D121" s="15"/>
    </row>
    <row r="122" spans="1:4" x14ac:dyDescent="0.3">
      <c r="A122" s="12"/>
      <c r="B122" s="18" t="s">
        <v>37</v>
      </c>
      <c r="C122" s="14">
        <v>1542</v>
      </c>
      <c r="D122" s="15"/>
    </row>
    <row r="123" spans="1:4" x14ac:dyDescent="0.3">
      <c r="A123" s="12"/>
      <c r="B123" s="12" t="s">
        <v>87</v>
      </c>
      <c r="C123" s="14">
        <v>1545</v>
      </c>
      <c r="D123" s="15">
        <f>D121+D122</f>
        <v>0</v>
      </c>
    </row>
    <row r="124" spans="1:4" ht="33" x14ac:dyDescent="0.3">
      <c r="A124" s="12" t="s">
        <v>88</v>
      </c>
      <c r="B124" s="12" t="s">
        <v>89</v>
      </c>
      <c r="C124" s="14">
        <v>1546</v>
      </c>
      <c r="D124" s="15"/>
    </row>
    <row r="125" spans="1:4" x14ac:dyDescent="0.3">
      <c r="A125" s="12" t="s">
        <v>90</v>
      </c>
      <c r="B125" s="12" t="s">
        <v>91</v>
      </c>
      <c r="C125" s="14">
        <v>1547</v>
      </c>
      <c r="D125" s="15"/>
    </row>
    <row r="126" spans="1:4" x14ac:dyDescent="0.3">
      <c r="A126" s="12"/>
      <c r="B126" s="12" t="s">
        <v>697</v>
      </c>
      <c r="C126" s="14">
        <v>1560</v>
      </c>
      <c r="D126" s="15">
        <f>D124+D125</f>
        <v>0</v>
      </c>
    </row>
    <row r="127" spans="1:4" x14ac:dyDescent="0.3">
      <c r="A127" s="12" t="s">
        <v>92</v>
      </c>
      <c r="B127" s="12" t="s">
        <v>49</v>
      </c>
      <c r="C127" s="14"/>
      <c r="D127" s="15"/>
    </row>
    <row r="128" spans="1:4" x14ac:dyDescent="0.3">
      <c r="A128" s="12"/>
      <c r="B128" s="14" t="s">
        <v>50</v>
      </c>
      <c r="C128" s="14">
        <v>1306</v>
      </c>
      <c r="D128" s="15"/>
    </row>
    <row r="129" spans="1:4" x14ac:dyDescent="0.3">
      <c r="A129" s="12"/>
      <c r="B129" s="14" t="s">
        <v>51</v>
      </c>
      <c r="C129" s="14"/>
      <c r="D129" s="15"/>
    </row>
    <row r="130" spans="1:4" x14ac:dyDescent="0.3">
      <c r="A130" s="12"/>
      <c r="B130" s="14" t="s">
        <v>52</v>
      </c>
      <c r="C130" s="14">
        <v>1601</v>
      </c>
      <c r="D130" s="15"/>
    </row>
    <row r="131" spans="1:4" x14ac:dyDescent="0.3">
      <c r="A131" s="12"/>
      <c r="B131" s="14" t="s">
        <v>53</v>
      </c>
      <c r="C131" s="14">
        <v>1602</v>
      </c>
      <c r="D131" s="15"/>
    </row>
    <row r="132" spans="1:4" x14ac:dyDescent="0.3">
      <c r="A132" s="12"/>
      <c r="B132" s="14" t="s">
        <v>54</v>
      </c>
      <c r="C132" s="14">
        <v>1606</v>
      </c>
      <c r="D132" s="15"/>
    </row>
    <row r="133" spans="1:4" x14ac:dyDescent="0.3">
      <c r="A133" s="12"/>
      <c r="B133" s="14" t="s">
        <v>55</v>
      </c>
      <c r="C133" s="14">
        <v>1611</v>
      </c>
      <c r="D133" s="15"/>
    </row>
    <row r="134" spans="1:4" x14ac:dyDescent="0.3">
      <c r="A134" s="12"/>
      <c r="B134" s="14" t="s">
        <v>65</v>
      </c>
      <c r="C134" s="14">
        <v>1603</v>
      </c>
      <c r="D134" s="15"/>
    </row>
    <row r="135" spans="1:4" x14ac:dyDescent="0.3">
      <c r="A135" s="12"/>
      <c r="B135" s="14" t="s">
        <v>56</v>
      </c>
      <c r="C135" s="14">
        <v>1607</v>
      </c>
      <c r="D135" s="15"/>
    </row>
    <row r="136" spans="1:4" x14ac:dyDescent="0.3">
      <c r="A136" s="12"/>
      <c r="B136" s="14" t="s">
        <v>57</v>
      </c>
      <c r="C136" s="14">
        <v>1604</v>
      </c>
      <c r="D136" s="15"/>
    </row>
    <row r="137" spans="1:4" x14ac:dyDescent="0.3">
      <c r="A137" s="12"/>
      <c r="B137" s="14" t="s">
        <v>845</v>
      </c>
      <c r="C137" s="14">
        <v>1608</v>
      </c>
      <c r="D137" s="15">
        <f>SUM(D128:D135)-D136</f>
        <v>0</v>
      </c>
    </row>
    <row r="138" spans="1:4" ht="19.5" customHeight="1" x14ac:dyDescent="0.3">
      <c r="A138" s="12" t="s">
        <v>93</v>
      </c>
      <c r="B138" s="12" t="s">
        <v>94</v>
      </c>
      <c r="C138" s="14">
        <v>1368</v>
      </c>
      <c r="D138" s="15"/>
    </row>
    <row r="139" spans="1:4" x14ac:dyDescent="0.3">
      <c r="A139" s="12"/>
      <c r="B139" s="12" t="s">
        <v>698</v>
      </c>
      <c r="C139" s="14">
        <v>1609</v>
      </c>
      <c r="D139" s="15">
        <f>D119+D123+D126+D137+D138</f>
        <v>0</v>
      </c>
    </row>
    <row r="140" spans="1:4" x14ac:dyDescent="0.3">
      <c r="A140" s="12" t="s">
        <v>13</v>
      </c>
      <c r="B140" s="12" t="s">
        <v>95</v>
      </c>
      <c r="C140" s="14">
        <v>1376</v>
      </c>
      <c r="D140" s="15"/>
    </row>
    <row r="141" spans="1:4" x14ac:dyDescent="0.3">
      <c r="A141" s="12" t="s">
        <v>16</v>
      </c>
      <c r="B141" s="12" t="s">
        <v>96</v>
      </c>
      <c r="C141" s="14"/>
      <c r="D141" s="15"/>
    </row>
    <row r="142" spans="1:4" x14ac:dyDescent="0.3">
      <c r="A142" s="12"/>
      <c r="B142" s="12" t="s">
        <v>64</v>
      </c>
      <c r="C142" s="14"/>
      <c r="D142" s="15"/>
    </row>
    <row r="143" spans="1:4" x14ac:dyDescent="0.3">
      <c r="A143" s="12"/>
      <c r="B143" s="18" t="s">
        <v>52</v>
      </c>
      <c r="C143" s="14">
        <v>1392</v>
      </c>
      <c r="D143" s="15"/>
    </row>
    <row r="144" spans="1:4" x14ac:dyDescent="0.3">
      <c r="A144" s="12"/>
      <c r="B144" s="18" t="s">
        <v>53</v>
      </c>
      <c r="C144" s="14">
        <v>1393</v>
      </c>
      <c r="D144" s="15"/>
    </row>
    <row r="145" spans="1:5" x14ac:dyDescent="0.3">
      <c r="A145" s="12"/>
      <c r="B145" s="18" t="s">
        <v>54</v>
      </c>
      <c r="C145" s="14">
        <v>1394</v>
      </c>
      <c r="D145" s="15"/>
    </row>
    <row r="146" spans="1:5" x14ac:dyDescent="0.3">
      <c r="A146" s="12"/>
      <c r="B146" s="18" t="s">
        <v>55</v>
      </c>
      <c r="C146" s="14">
        <v>1395</v>
      </c>
      <c r="D146" s="15"/>
    </row>
    <row r="147" spans="1:5" x14ac:dyDescent="0.3">
      <c r="A147" s="12"/>
      <c r="B147" s="18" t="s">
        <v>65</v>
      </c>
      <c r="C147" s="14">
        <v>1396</v>
      </c>
      <c r="D147" s="15"/>
    </row>
    <row r="148" spans="1:5" x14ac:dyDescent="0.3">
      <c r="A148" s="12"/>
      <c r="B148" s="12" t="s">
        <v>66</v>
      </c>
      <c r="C148" s="14">
        <v>1397</v>
      </c>
      <c r="D148" s="15"/>
    </row>
    <row r="149" spans="1:5" x14ac:dyDescent="0.3">
      <c r="A149" s="12" t="s">
        <v>623</v>
      </c>
      <c r="B149" s="14" t="s">
        <v>50</v>
      </c>
      <c r="C149" s="14">
        <v>1398</v>
      </c>
      <c r="D149" s="15"/>
    </row>
    <row r="150" spans="1:5" x14ac:dyDescent="0.3">
      <c r="A150" s="12"/>
      <c r="B150" s="14" t="s">
        <v>67</v>
      </c>
      <c r="C150" s="14">
        <v>1399</v>
      </c>
      <c r="D150" s="15"/>
    </row>
    <row r="151" spans="1:5" x14ac:dyDescent="0.3">
      <c r="A151" s="12"/>
      <c r="B151" s="12" t="s">
        <v>696</v>
      </c>
      <c r="C151" s="14">
        <v>1349</v>
      </c>
      <c r="D151" s="15">
        <f>SUM(D142:D150)</f>
        <v>0</v>
      </c>
    </row>
    <row r="152" spans="1:5" x14ac:dyDescent="0.3">
      <c r="A152" s="12"/>
      <c r="B152" s="12" t="s">
        <v>704</v>
      </c>
      <c r="C152" s="14">
        <v>1309</v>
      </c>
      <c r="D152" s="15">
        <f>D151+D140+D139+D98</f>
        <v>0</v>
      </c>
    </row>
    <row r="153" spans="1:5" x14ac:dyDescent="0.3">
      <c r="A153" s="12"/>
      <c r="B153" s="156" t="s">
        <v>852</v>
      </c>
      <c r="C153" s="138">
        <v>3651</v>
      </c>
      <c r="D153" s="210"/>
      <c r="E153" s="164"/>
    </row>
    <row r="154" spans="1:5" x14ac:dyDescent="0.3">
      <c r="A154" s="12"/>
      <c r="B154" s="156" t="s">
        <v>941</v>
      </c>
      <c r="C154" s="176">
        <v>1293</v>
      </c>
      <c r="D154" s="15"/>
    </row>
    <row r="155" spans="1:5" x14ac:dyDescent="0.3">
      <c r="A155" s="12"/>
      <c r="B155" s="12" t="s">
        <v>1162</v>
      </c>
      <c r="C155" s="138">
        <v>1300</v>
      </c>
      <c r="D155" s="15">
        <f>D152+D89+D153+D154</f>
        <v>0</v>
      </c>
    </row>
    <row r="156" spans="1:5" x14ac:dyDescent="0.3">
      <c r="A156" s="12" t="s">
        <v>97</v>
      </c>
      <c r="B156" s="12" t="s">
        <v>98</v>
      </c>
      <c r="C156" s="14"/>
      <c r="D156" s="15"/>
    </row>
    <row r="157" spans="1:5" x14ac:dyDescent="0.3">
      <c r="A157" s="12"/>
      <c r="B157" s="12" t="s">
        <v>99</v>
      </c>
      <c r="C157" s="14"/>
      <c r="D157" s="15"/>
    </row>
    <row r="158" spans="1:5" x14ac:dyDescent="0.3">
      <c r="A158" s="12" t="s">
        <v>69</v>
      </c>
      <c r="B158" s="12" t="s">
        <v>100</v>
      </c>
      <c r="C158" s="14"/>
      <c r="D158" s="15"/>
    </row>
    <row r="159" spans="1:5" x14ac:dyDescent="0.3">
      <c r="A159" s="12"/>
      <c r="B159" s="14" t="s">
        <v>101</v>
      </c>
      <c r="C159" s="14">
        <v>1000</v>
      </c>
      <c r="D159" s="15"/>
    </row>
    <row r="160" spans="1:5" x14ac:dyDescent="0.3">
      <c r="A160" s="12"/>
      <c r="B160" s="12" t="s">
        <v>768</v>
      </c>
      <c r="C160" s="14"/>
      <c r="D160" s="15"/>
    </row>
    <row r="161" spans="1:4" x14ac:dyDescent="0.3">
      <c r="A161" s="12"/>
      <c r="B161" s="14" t="s">
        <v>102</v>
      </c>
      <c r="C161" s="14">
        <v>1001</v>
      </c>
      <c r="D161" s="15"/>
    </row>
    <row r="162" spans="1:4" x14ac:dyDescent="0.3">
      <c r="A162" s="12"/>
      <c r="B162" s="14" t="s">
        <v>103</v>
      </c>
      <c r="C162" s="14">
        <v>1002</v>
      </c>
      <c r="D162" s="15"/>
    </row>
    <row r="163" spans="1:4" x14ac:dyDescent="0.3">
      <c r="A163" s="12"/>
      <c r="B163" s="14" t="s">
        <v>104</v>
      </c>
      <c r="C163" s="14">
        <v>1003</v>
      </c>
      <c r="D163" s="15"/>
    </row>
    <row r="164" spans="1:4" x14ac:dyDescent="0.3">
      <c r="A164" s="12"/>
      <c r="B164" s="14" t="s">
        <v>105</v>
      </c>
      <c r="C164" s="14">
        <v>1004</v>
      </c>
      <c r="D164" s="15"/>
    </row>
    <row r="165" spans="1:4" x14ac:dyDescent="0.3">
      <c r="A165" s="12"/>
      <c r="B165" s="14" t="s">
        <v>106</v>
      </c>
      <c r="C165" s="14">
        <v>1005</v>
      </c>
      <c r="D165" s="15"/>
    </row>
    <row r="166" spans="1:4" x14ac:dyDescent="0.3">
      <c r="A166" s="12"/>
      <c r="B166" s="14" t="s">
        <v>107</v>
      </c>
      <c r="C166" s="14">
        <v>1006</v>
      </c>
      <c r="D166" s="15"/>
    </row>
    <row r="167" spans="1:4" x14ac:dyDescent="0.3">
      <c r="A167" s="12"/>
      <c r="B167" s="14" t="s">
        <v>108</v>
      </c>
      <c r="C167" s="14">
        <v>1007</v>
      </c>
      <c r="D167" s="15"/>
    </row>
    <row r="168" spans="1:4" x14ac:dyDescent="0.3">
      <c r="A168" s="12"/>
      <c r="B168" s="12" t="s">
        <v>109</v>
      </c>
      <c r="C168" s="14">
        <v>1008</v>
      </c>
      <c r="D168" s="15">
        <f>SUM(D161:D167)</f>
        <v>0</v>
      </c>
    </row>
    <row r="169" spans="1:4" x14ac:dyDescent="0.3">
      <c r="A169" s="12"/>
      <c r="B169" s="12" t="s">
        <v>110</v>
      </c>
      <c r="C169" s="14">
        <v>1010</v>
      </c>
      <c r="D169" s="15">
        <f>D168</f>
        <v>0</v>
      </c>
    </row>
    <row r="170" spans="1:4" x14ac:dyDescent="0.3">
      <c r="A170" s="12" t="s">
        <v>11</v>
      </c>
      <c r="B170" s="12" t="s">
        <v>111</v>
      </c>
      <c r="C170" s="14"/>
      <c r="D170" s="15"/>
    </row>
    <row r="171" spans="1:4" x14ac:dyDescent="0.3">
      <c r="A171" s="12"/>
      <c r="B171" s="14" t="s">
        <v>112</v>
      </c>
      <c r="C171" s="14">
        <v>1021</v>
      </c>
      <c r="D171" s="15"/>
    </row>
    <row r="172" spans="1:4" x14ac:dyDescent="0.3">
      <c r="A172" s="12"/>
      <c r="B172" s="14" t="s">
        <v>113</v>
      </c>
      <c r="C172" s="14">
        <v>1022</v>
      </c>
      <c r="D172" s="15"/>
    </row>
    <row r="173" spans="1:4" x14ac:dyDescent="0.3">
      <c r="A173" s="12"/>
      <c r="B173" s="14" t="s">
        <v>1144</v>
      </c>
      <c r="C173" s="14">
        <v>1024</v>
      </c>
      <c r="D173" s="15"/>
    </row>
    <row r="174" spans="1:4" x14ac:dyDescent="0.3">
      <c r="A174" s="12"/>
      <c r="B174" s="14" t="s">
        <v>115</v>
      </c>
      <c r="C174" s="14">
        <v>1029</v>
      </c>
      <c r="D174" s="15"/>
    </row>
    <row r="175" spans="1:4" x14ac:dyDescent="0.3">
      <c r="A175" s="12"/>
      <c r="B175" s="14" t="s">
        <v>116</v>
      </c>
      <c r="C175" s="14">
        <v>1027</v>
      </c>
      <c r="D175" s="15"/>
    </row>
    <row r="176" spans="1:4" x14ac:dyDescent="0.3">
      <c r="A176" s="12"/>
      <c r="B176" s="14" t="s">
        <v>117</v>
      </c>
      <c r="C176" s="14">
        <v>1033</v>
      </c>
      <c r="D176" s="15"/>
    </row>
    <row r="177" spans="1:4" x14ac:dyDescent="0.3">
      <c r="A177" s="12"/>
      <c r="B177" s="14" t="s">
        <v>118</v>
      </c>
      <c r="C177" s="14">
        <v>1036</v>
      </c>
      <c r="D177" s="15"/>
    </row>
    <row r="178" spans="1:4" x14ac:dyDescent="0.3">
      <c r="A178" s="12"/>
      <c r="B178" s="14" t="s">
        <v>119</v>
      </c>
      <c r="C178" s="14">
        <v>1028</v>
      </c>
      <c r="D178" s="15"/>
    </row>
    <row r="179" spans="1:4" x14ac:dyDescent="0.3">
      <c r="A179" s="12"/>
      <c r="B179" s="14" t="s">
        <v>120</v>
      </c>
      <c r="C179" s="14">
        <v>1031</v>
      </c>
      <c r="D179" s="15"/>
    </row>
    <row r="180" spans="1:4" x14ac:dyDescent="0.3">
      <c r="A180" s="12"/>
      <c r="B180" s="138" t="s">
        <v>949</v>
      </c>
      <c r="C180" s="175">
        <v>1294</v>
      </c>
      <c r="D180" s="15"/>
    </row>
    <row r="181" spans="1:4" x14ac:dyDescent="0.3">
      <c r="A181" s="12"/>
      <c r="B181" s="14" t="s">
        <v>121</v>
      </c>
      <c r="C181" s="14">
        <v>1034</v>
      </c>
      <c r="D181" s="15"/>
    </row>
    <row r="182" spans="1:4" x14ac:dyDescent="0.3">
      <c r="A182" s="12"/>
      <c r="B182" s="12" t="s">
        <v>122</v>
      </c>
      <c r="C182" s="14"/>
      <c r="D182" s="15"/>
    </row>
    <row r="183" spans="1:4" x14ac:dyDescent="0.3">
      <c r="A183" s="12"/>
      <c r="B183" s="14" t="s">
        <v>1165</v>
      </c>
      <c r="C183" s="14">
        <v>1338</v>
      </c>
      <c r="D183" s="15"/>
    </row>
    <row r="184" spans="1:4" ht="33" x14ac:dyDescent="0.3">
      <c r="A184" s="12"/>
      <c r="B184" s="14" t="s">
        <v>1164</v>
      </c>
      <c r="C184" s="14">
        <v>1339</v>
      </c>
      <c r="D184" s="15"/>
    </row>
    <row r="185" spans="1:4" x14ac:dyDescent="0.3">
      <c r="A185" s="12"/>
      <c r="B185" s="14" t="s">
        <v>688</v>
      </c>
      <c r="C185" s="14">
        <v>1477</v>
      </c>
      <c r="D185" s="15"/>
    </row>
    <row r="186" spans="1:4" x14ac:dyDescent="0.3">
      <c r="A186" s="12"/>
      <c r="B186" s="14" t="s">
        <v>123</v>
      </c>
      <c r="C186" s="14">
        <v>1478</v>
      </c>
      <c r="D186" s="15"/>
    </row>
    <row r="187" spans="1:4" x14ac:dyDescent="0.3">
      <c r="A187" s="12"/>
      <c r="B187" s="14" t="s">
        <v>660</v>
      </c>
      <c r="C187" s="14">
        <v>1479</v>
      </c>
      <c r="D187" s="15"/>
    </row>
    <row r="188" spans="1:4" x14ac:dyDescent="0.3">
      <c r="A188" s="12"/>
      <c r="B188" s="14" t="s">
        <v>124</v>
      </c>
      <c r="C188" s="14">
        <v>1480</v>
      </c>
      <c r="D188" s="15">
        <f>D186+D187</f>
        <v>0</v>
      </c>
    </row>
    <row r="189" spans="1:4" x14ac:dyDescent="0.3">
      <c r="A189" s="12"/>
      <c r="B189" s="14" t="s">
        <v>125</v>
      </c>
      <c r="C189" s="14"/>
      <c r="D189" s="15"/>
    </row>
    <row r="190" spans="1:4" x14ac:dyDescent="0.3">
      <c r="A190" s="12"/>
      <c r="B190" s="14" t="s">
        <v>273</v>
      </c>
      <c r="C190" s="14">
        <v>1493</v>
      </c>
      <c r="D190" s="15"/>
    </row>
    <row r="191" spans="1:4" x14ac:dyDescent="0.3">
      <c r="A191" s="12"/>
      <c r="B191" s="14" t="s">
        <v>274</v>
      </c>
      <c r="C191" s="14">
        <v>1494</v>
      </c>
      <c r="D191" s="15"/>
    </row>
    <row r="192" spans="1:4" x14ac:dyDescent="0.3">
      <c r="A192" s="12"/>
      <c r="B192" s="14" t="s">
        <v>126</v>
      </c>
      <c r="C192" s="14">
        <v>1490</v>
      </c>
      <c r="D192" s="15">
        <f>D190+D191</f>
        <v>0</v>
      </c>
    </row>
    <row r="193" spans="1:4" x14ac:dyDescent="0.3">
      <c r="A193" s="12"/>
      <c r="B193" s="14" t="s">
        <v>689</v>
      </c>
      <c r="C193" s="14">
        <v>1500</v>
      </c>
      <c r="D193" s="15">
        <f>D184+D185-D188-D192</f>
        <v>0</v>
      </c>
    </row>
    <row r="194" spans="1:4" x14ac:dyDescent="0.3">
      <c r="A194" s="12"/>
      <c r="B194" s="14" t="s">
        <v>127</v>
      </c>
      <c r="C194" s="14">
        <v>1023</v>
      </c>
      <c r="D194" s="15"/>
    </row>
    <row r="195" spans="1:4" ht="18" thickBot="1" x14ac:dyDescent="0.35">
      <c r="A195" s="12"/>
      <c r="B195" s="14" t="s">
        <v>1194</v>
      </c>
      <c r="C195" s="14">
        <v>1026</v>
      </c>
      <c r="D195" s="15">
        <f>D183+D193-D194</f>
        <v>0</v>
      </c>
    </row>
    <row r="196" spans="1:4" ht="33.75" thickBot="1" x14ac:dyDescent="0.35">
      <c r="A196" s="12"/>
      <c r="B196" s="19" t="s">
        <v>1087</v>
      </c>
      <c r="C196" s="14">
        <v>1030</v>
      </c>
      <c r="D196" s="20">
        <f>SUM(D171:D181)+D195+D185</f>
        <v>0</v>
      </c>
    </row>
    <row r="197" spans="1:4" x14ac:dyDescent="0.3">
      <c r="A197" s="12"/>
      <c r="B197" s="12" t="s">
        <v>128</v>
      </c>
      <c r="C197" s="14"/>
      <c r="D197" s="15"/>
    </row>
    <row r="198" spans="1:4" x14ac:dyDescent="0.3">
      <c r="A198" s="12"/>
      <c r="B198" s="14" t="s">
        <v>102</v>
      </c>
      <c r="C198" s="14">
        <v>1011</v>
      </c>
      <c r="D198" s="15"/>
    </row>
    <row r="199" spans="1:4" x14ac:dyDescent="0.3">
      <c r="A199" s="12"/>
      <c r="B199" s="14" t="s">
        <v>103</v>
      </c>
      <c r="C199" s="14">
        <v>1012</v>
      </c>
      <c r="D199" s="15"/>
    </row>
    <row r="200" spans="1:4" x14ac:dyDescent="0.3">
      <c r="A200" s="12"/>
      <c r="B200" s="14" t="s">
        <v>129</v>
      </c>
      <c r="C200" s="14">
        <v>1014</v>
      </c>
      <c r="D200" s="15"/>
    </row>
    <row r="201" spans="1:4" x14ac:dyDescent="0.3">
      <c r="A201" s="12"/>
      <c r="B201" s="14" t="s">
        <v>37</v>
      </c>
      <c r="C201" s="14">
        <v>1013</v>
      </c>
      <c r="D201" s="15"/>
    </row>
    <row r="202" spans="1:4" x14ac:dyDescent="0.3">
      <c r="A202" s="12"/>
      <c r="B202" s="12" t="s">
        <v>130</v>
      </c>
      <c r="C202" s="12">
        <v>1020</v>
      </c>
      <c r="D202" s="15">
        <f>SUM(D198:D201)</f>
        <v>0</v>
      </c>
    </row>
    <row r="203" spans="1:4" x14ac:dyDescent="0.3">
      <c r="A203" s="12"/>
      <c r="B203" s="14" t="s">
        <v>131</v>
      </c>
      <c r="C203" s="14">
        <v>1035</v>
      </c>
      <c r="D203" s="15"/>
    </row>
    <row r="204" spans="1:4" x14ac:dyDescent="0.3">
      <c r="A204" s="12"/>
      <c r="B204" s="14" t="s">
        <v>132</v>
      </c>
      <c r="C204" s="14">
        <v>3641</v>
      </c>
      <c r="D204" s="15"/>
    </row>
    <row r="205" spans="1:4" x14ac:dyDescent="0.3">
      <c r="A205" s="12"/>
      <c r="B205" s="21" t="s">
        <v>133</v>
      </c>
      <c r="C205" s="14">
        <v>3645</v>
      </c>
      <c r="D205" s="15"/>
    </row>
    <row r="206" spans="1:4" x14ac:dyDescent="0.3">
      <c r="A206" s="12"/>
      <c r="B206" s="14" t="s">
        <v>134</v>
      </c>
      <c r="C206" s="14">
        <v>3646</v>
      </c>
      <c r="D206" s="15"/>
    </row>
    <row r="207" spans="1:4" x14ac:dyDescent="0.3">
      <c r="A207" s="12"/>
      <c r="B207" s="14" t="s">
        <v>135</v>
      </c>
      <c r="C207" s="14">
        <v>3647</v>
      </c>
      <c r="D207" s="15"/>
    </row>
    <row r="208" spans="1:4" ht="33" x14ac:dyDescent="0.3">
      <c r="A208" s="12"/>
      <c r="B208" s="21" t="s">
        <v>136</v>
      </c>
      <c r="C208" s="14">
        <v>3648</v>
      </c>
      <c r="D208" s="15"/>
    </row>
    <row r="209" spans="1:4" x14ac:dyDescent="0.3">
      <c r="A209" s="12"/>
      <c r="B209" s="21" t="s">
        <v>137</v>
      </c>
      <c r="C209" s="14">
        <v>3649</v>
      </c>
      <c r="D209" s="15"/>
    </row>
    <row r="210" spans="1:4" ht="33" x14ac:dyDescent="0.3">
      <c r="A210" s="12"/>
      <c r="B210" s="12" t="s">
        <v>693</v>
      </c>
      <c r="C210" s="14">
        <v>3650</v>
      </c>
      <c r="D210" s="15">
        <f>D202+D196+SUM(D203:D209)</f>
        <v>0</v>
      </c>
    </row>
    <row r="211" spans="1:4" x14ac:dyDescent="0.3">
      <c r="A211" s="22">
        <v>1</v>
      </c>
      <c r="B211" s="12" t="s">
        <v>138</v>
      </c>
      <c r="C211" s="14"/>
      <c r="D211" s="15"/>
    </row>
    <row r="212" spans="1:4" x14ac:dyDescent="0.3">
      <c r="A212" s="12" t="s">
        <v>69</v>
      </c>
      <c r="B212" s="12" t="s">
        <v>139</v>
      </c>
      <c r="C212" s="14"/>
      <c r="D212" s="15"/>
    </row>
    <row r="213" spans="1:4" x14ac:dyDescent="0.3">
      <c r="A213" s="12" t="s">
        <v>140</v>
      </c>
      <c r="B213" s="12" t="s">
        <v>141</v>
      </c>
      <c r="C213" s="14"/>
      <c r="D213" s="15"/>
    </row>
    <row r="214" spans="1:4" x14ac:dyDescent="0.3">
      <c r="A214" s="12"/>
      <c r="B214" s="12" t="s">
        <v>142</v>
      </c>
      <c r="C214" s="14"/>
      <c r="D214" s="15"/>
    </row>
    <row r="215" spans="1:4" x14ac:dyDescent="0.3">
      <c r="A215" s="12"/>
      <c r="B215" s="14" t="s">
        <v>102</v>
      </c>
      <c r="C215" s="14">
        <v>1101</v>
      </c>
      <c r="D215" s="15">
        <v>0</v>
      </c>
    </row>
    <row r="216" spans="1:4" x14ac:dyDescent="0.3">
      <c r="A216" s="12"/>
      <c r="B216" s="14" t="s">
        <v>103</v>
      </c>
      <c r="C216" s="14">
        <v>1102</v>
      </c>
      <c r="D216" s="15">
        <v>0</v>
      </c>
    </row>
    <row r="217" spans="1:4" x14ac:dyDescent="0.3">
      <c r="A217" s="12"/>
      <c r="B217" s="14" t="s">
        <v>143</v>
      </c>
      <c r="C217" s="14">
        <v>1108</v>
      </c>
      <c r="D217" s="15">
        <v>0</v>
      </c>
    </row>
    <row r="218" spans="1:4" x14ac:dyDescent="0.3">
      <c r="A218" s="12"/>
      <c r="B218" s="14" t="s">
        <v>144</v>
      </c>
      <c r="C218" s="14"/>
      <c r="D218" s="15"/>
    </row>
    <row r="219" spans="1:4" x14ac:dyDescent="0.3">
      <c r="A219" s="12"/>
      <c r="B219" s="14" t="s">
        <v>145</v>
      </c>
      <c r="C219" s="14">
        <v>1044</v>
      </c>
      <c r="D219" s="15">
        <v>0</v>
      </c>
    </row>
    <row r="220" spans="1:4" x14ac:dyDescent="0.3">
      <c r="A220" s="12"/>
      <c r="B220" s="14" t="s">
        <v>146</v>
      </c>
      <c r="C220" s="14">
        <v>1109</v>
      </c>
      <c r="D220" s="15">
        <v>0</v>
      </c>
    </row>
    <row r="221" spans="1:4" x14ac:dyDescent="0.3">
      <c r="A221" s="12"/>
      <c r="B221" s="14" t="s">
        <v>147</v>
      </c>
      <c r="C221" s="14">
        <v>1114</v>
      </c>
      <c r="D221" s="15">
        <v>0</v>
      </c>
    </row>
    <row r="222" spans="1:4" x14ac:dyDescent="0.3">
      <c r="A222" s="12"/>
      <c r="B222" s="12" t="s">
        <v>148</v>
      </c>
      <c r="C222" s="14"/>
      <c r="D222" s="15"/>
    </row>
    <row r="223" spans="1:4" x14ac:dyDescent="0.3">
      <c r="A223" s="12"/>
      <c r="B223" s="14" t="s">
        <v>149</v>
      </c>
      <c r="C223" s="14">
        <v>1103</v>
      </c>
      <c r="D223" s="15">
        <v>0</v>
      </c>
    </row>
    <row r="224" spans="1:4" x14ac:dyDescent="0.3">
      <c r="A224" s="12"/>
      <c r="B224" s="14" t="s">
        <v>53</v>
      </c>
      <c r="C224" s="14">
        <v>1104</v>
      </c>
      <c r="D224" s="15">
        <v>0</v>
      </c>
    </row>
    <row r="225" spans="1:4" x14ac:dyDescent="0.3">
      <c r="A225" s="12"/>
      <c r="B225" s="14" t="s">
        <v>150</v>
      </c>
      <c r="C225" s="14">
        <v>1111</v>
      </c>
      <c r="D225" s="15">
        <v>0</v>
      </c>
    </row>
    <row r="226" spans="1:4" x14ac:dyDescent="0.3">
      <c r="A226" s="12"/>
      <c r="B226" s="14" t="s">
        <v>55</v>
      </c>
      <c r="C226" s="14">
        <v>1009</v>
      </c>
      <c r="D226" s="15">
        <v>0</v>
      </c>
    </row>
    <row r="227" spans="1:4" x14ac:dyDescent="0.3">
      <c r="A227" s="12"/>
      <c r="B227" s="14" t="s">
        <v>65</v>
      </c>
      <c r="C227" s="14">
        <v>1105</v>
      </c>
      <c r="D227" s="15">
        <v>0</v>
      </c>
    </row>
    <row r="228" spans="1:4" x14ac:dyDescent="0.3">
      <c r="A228" s="12"/>
      <c r="B228" s="14" t="s">
        <v>151</v>
      </c>
      <c r="C228" s="14">
        <v>1106</v>
      </c>
      <c r="D228" s="15">
        <v>0</v>
      </c>
    </row>
    <row r="229" spans="1:4" ht="49.5" x14ac:dyDescent="0.3">
      <c r="A229" s="12"/>
      <c r="B229" s="14" t="s">
        <v>822</v>
      </c>
      <c r="C229" s="14">
        <v>1107</v>
      </c>
      <c r="D229" s="15">
        <v>0</v>
      </c>
    </row>
    <row r="230" spans="1:4" ht="33" x14ac:dyDescent="0.3">
      <c r="A230" s="12"/>
      <c r="B230" s="12" t="s">
        <v>152</v>
      </c>
      <c r="C230" s="14">
        <v>1110</v>
      </c>
      <c r="D230" s="15">
        <f>SUM(D215:D229)</f>
        <v>0</v>
      </c>
    </row>
    <row r="231" spans="1:4" x14ac:dyDescent="0.3">
      <c r="A231" s="12"/>
      <c r="B231" s="12" t="s">
        <v>153</v>
      </c>
      <c r="C231" s="14"/>
      <c r="D231" s="15"/>
    </row>
    <row r="232" spans="1:4" x14ac:dyDescent="0.3">
      <c r="A232" s="12"/>
      <c r="B232" s="14" t="s">
        <v>102</v>
      </c>
      <c r="C232" s="14">
        <v>1062</v>
      </c>
      <c r="D232" s="15">
        <v>0</v>
      </c>
    </row>
    <row r="233" spans="1:4" x14ac:dyDescent="0.3">
      <c r="A233" s="12"/>
      <c r="B233" s="14" t="s">
        <v>103</v>
      </c>
      <c r="C233" s="14">
        <v>1063</v>
      </c>
      <c r="D233" s="15">
        <v>0</v>
      </c>
    </row>
    <row r="234" spans="1:4" x14ac:dyDescent="0.3">
      <c r="A234" s="12"/>
      <c r="B234" s="14" t="s">
        <v>143</v>
      </c>
      <c r="C234" s="14">
        <v>1068</v>
      </c>
      <c r="D234" s="15">
        <v>0</v>
      </c>
    </row>
    <row r="235" spans="1:4" x14ac:dyDescent="0.3">
      <c r="A235" s="12"/>
      <c r="B235" s="12" t="s">
        <v>144</v>
      </c>
      <c r="C235" s="14"/>
      <c r="D235" s="15"/>
    </row>
    <row r="236" spans="1:4" x14ac:dyDescent="0.3">
      <c r="A236" s="12"/>
      <c r="B236" s="14" t="s">
        <v>145</v>
      </c>
      <c r="C236" s="14">
        <v>1061</v>
      </c>
      <c r="D236" s="15">
        <v>0</v>
      </c>
    </row>
    <row r="237" spans="1:4" x14ac:dyDescent="0.3">
      <c r="A237" s="12"/>
      <c r="B237" s="14" t="s">
        <v>146</v>
      </c>
      <c r="C237" s="14">
        <v>1069</v>
      </c>
      <c r="D237" s="15">
        <v>0</v>
      </c>
    </row>
    <row r="238" spans="1:4" x14ac:dyDescent="0.3">
      <c r="A238" s="12"/>
      <c r="B238" s="14" t="s">
        <v>154</v>
      </c>
      <c r="C238" s="14">
        <v>1115</v>
      </c>
      <c r="D238" s="15">
        <v>0</v>
      </c>
    </row>
    <row r="239" spans="1:4" x14ac:dyDescent="0.3">
      <c r="A239" s="12"/>
      <c r="B239" s="12" t="s">
        <v>155</v>
      </c>
      <c r="C239" s="14"/>
      <c r="D239" s="15"/>
    </row>
    <row r="240" spans="1:4" x14ac:dyDescent="0.3">
      <c r="A240" s="12"/>
      <c r="B240" s="14" t="s">
        <v>149</v>
      </c>
      <c r="C240" s="14">
        <v>1084</v>
      </c>
      <c r="D240" s="15">
        <v>0</v>
      </c>
    </row>
    <row r="241" spans="1:4" x14ac:dyDescent="0.3">
      <c r="A241" s="12"/>
      <c r="B241" s="14" t="s">
        <v>53</v>
      </c>
      <c r="C241" s="14">
        <v>1085</v>
      </c>
      <c r="D241" s="15">
        <v>0</v>
      </c>
    </row>
    <row r="242" spans="1:4" x14ac:dyDescent="0.3">
      <c r="A242" s="12"/>
      <c r="B242" s="14" t="s">
        <v>54</v>
      </c>
      <c r="C242" s="14">
        <v>1070</v>
      </c>
      <c r="D242" s="15">
        <v>0</v>
      </c>
    </row>
    <row r="243" spans="1:4" x14ac:dyDescent="0.3">
      <c r="A243" s="12"/>
      <c r="B243" s="14" t="s">
        <v>55</v>
      </c>
      <c r="C243" s="14">
        <v>1071</v>
      </c>
      <c r="D243" s="15">
        <v>0</v>
      </c>
    </row>
    <row r="244" spans="1:4" x14ac:dyDescent="0.3">
      <c r="A244" s="12"/>
      <c r="B244" s="14" t="s">
        <v>65</v>
      </c>
      <c r="C244" s="14">
        <v>1066</v>
      </c>
      <c r="D244" s="15">
        <v>0</v>
      </c>
    </row>
    <row r="245" spans="1:4" x14ac:dyDescent="0.3">
      <c r="A245" s="12"/>
      <c r="B245" s="14" t="s">
        <v>156</v>
      </c>
      <c r="C245" s="14">
        <v>1067</v>
      </c>
      <c r="D245" s="15">
        <v>0</v>
      </c>
    </row>
    <row r="246" spans="1:4" ht="33" x14ac:dyDescent="0.3">
      <c r="A246" s="12"/>
      <c r="B246" s="14" t="s">
        <v>1145</v>
      </c>
      <c r="C246" s="14">
        <v>1064</v>
      </c>
      <c r="D246" s="15">
        <v>0</v>
      </c>
    </row>
    <row r="247" spans="1:4" ht="33" x14ac:dyDescent="0.3">
      <c r="A247" s="12"/>
      <c r="B247" s="12" t="s">
        <v>668</v>
      </c>
      <c r="C247" s="14">
        <v>1065</v>
      </c>
      <c r="D247" s="15">
        <f>SUM(D232:D246)</f>
        <v>0</v>
      </c>
    </row>
    <row r="248" spans="1:4" x14ac:dyDescent="0.3">
      <c r="A248" s="156" t="s">
        <v>157</v>
      </c>
      <c r="B248" s="156" t="s">
        <v>1146</v>
      </c>
      <c r="C248" s="138">
        <v>1295</v>
      </c>
      <c r="D248" s="15">
        <v>0</v>
      </c>
    </row>
    <row r="249" spans="1:4" ht="33" x14ac:dyDescent="0.3">
      <c r="A249" s="156" t="s">
        <v>159</v>
      </c>
      <c r="B249" s="156" t="s">
        <v>1147</v>
      </c>
      <c r="C249" s="175" t="s">
        <v>1148</v>
      </c>
      <c r="D249" s="15">
        <v>0</v>
      </c>
    </row>
    <row r="250" spans="1:4" ht="33" x14ac:dyDescent="0.3">
      <c r="A250" s="156"/>
      <c r="B250" s="156" t="s">
        <v>1149</v>
      </c>
      <c r="C250" s="175" t="s">
        <v>1150</v>
      </c>
      <c r="D250" s="15">
        <v>0</v>
      </c>
    </row>
    <row r="251" spans="1:4" x14ac:dyDescent="0.3">
      <c r="A251" s="156"/>
      <c r="B251" s="156" t="s">
        <v>1441</v>
      </c>
      <c r="C251" s="138">
        <v>1083</v>
      </c>
      <c r="D251" s="15">
        <f>+D249+D250</f>
        <v>0</v>
      </c>
    </row>
    <row r="252" spans="1:4" x14ac:dyDescent="0.3">
      <c r="A252" s="12" t="s">
        <v>721</v>
      </c>
      <c r="B252" s="12" t="s">
        <v>160</v>
      </c>
      <c r="C252" s="14">
        <v>1125</v>
      </c>
      <c r="D252" s="15">
        <v>0</v>
      </c>
    </row>
    <row r="253" spans="1:4" x14ac:dyDescent="0.3">
      <c r="A253" s="12" t="s">
        <v>11</v>
      </c>
      <c r="B253" s="12" t="s">
        <v>161</v>
      </c>
      <c r="C253" s="14"/>
      <c r="D253" s="15"/>
    </row>
    <row r="254" spans="1:4" x14ac:dyDescent="0.3">
      <c r="A254" s="12"/>
      <c r="B254" s="14" t="s">
        <v>162</v>
      </c>
      <c r="C254" s="14">
        <v>1117</v>
      </c>
      <c r="D254" s="15">
        <v>0</v>
      </c>
    </row>
    <row r="255" spans="1:4" x14ac:dyDescent="0.3">
      <c r="A255" s="12"/>
      <c r="B255" s="14" t="s">
        <v>163</v>
      </c>
      <c r="C255" s="14">
        <v>1118</v>
      </c>
      <c r="D255" s="15">
        <v>0</v>
      </c>
    </row>
    <row r="256" spans="1:4" x14ac:dyDescent="0.3">
      <c r="A256" s="12"/>
      <c r="B256" s="12" t="s">
        <v>659</v>
      </c>
      <c r="C256" s="14">
        <v>1119</v>
      </c>
      <c r="D256" s="15">
        <f>+D254+D255</f>
        <v>0</v>
      </c>
    </row>
    <row r="257" spans="1:5" x14ac:dyDescent="0.3">
      <c r="A257" s="12" t="s">
        <v>13</v>
      </c>
      <c r="B257" s="12" t="s">
        <v>165</v>
      </c>
      <c r="C257" s="14">
        <v>1080</v>
      </c>
      <c r="D257" s="15">
        <v>0</v>
      </c>
    </row>
    <row r="258" spans="1:5" x14ac:dyDescent="0.3">
      <c r="A258" s="12" t="s">
        <v>16</v>
      </c>
      <c r="B258" s="12" t="s">
        <v>166</v>
      </c>
      <c r="C258" s="14">
        <v>1086</v>
      </c>
      <c r="D258" s="15">
        <v>0</v>
      </c>
    </row>
    <row r="259" spans="1:5" ht="33" x14ac:dyDescent="0.3">
      <c r="A259" s="12"/>
      <c r="B259" s="156" t="s">
        <v>1151</v>
      </c>
      <c r="C259" s="138">
        <v>1025</v>
      </c>
      <c r="D259" s="15">
        <f>+D258+D257+D256+D252+D251+D247+D248+D230</f>
        <v>0</v>
      </c>
      <c r="E259" s="163"/>
    </row>
    <row r="260" spans="1:5" x14ac:dyDescent="0.3">
      <c r="A260" s="22">
        <v>2</v>
      </c>
      <c r="B260" s="12" t="s">
        <v>167</v>
      </c>
      <c r="C260" s="14"/>
      <c r="D260" s="15"/>
    </row>
    <row r="261" spans="1:5" x14ac:dyDescent="0.3">
      <c r="A261" s="12" t="s">
        <v>69</v>
      </c>
      <c r="B261" s="12" t="s">
        <v>139</v>
      </c>
      <c r="C261" s="14"/>
      <c r="D261" s="15"/>
    </row>
    <row r="262" spans="1:5" x14ac:dyDescent="0.3">
      <c r="A262" s="12" t="s">
        <v>140</v>
      </c>
      <c r="B262" s="12" t="s">
        <v>168</v>
      </c>
      <c r="C262" s="14"/>
      <c r="D262" s="15"/>
    </row>
    <row r="263" spans="1:5" x14ac:dyDescent="0.3">
      <c r="A263" s="12"/>
      <c r="B263" s="14" t="s">
        <v>102</v>
      </c>
      <c r="C263" s="14">
        <v>1091</v>
      </c>
      <c r="D263" s="15">
        <v>0</v>
      </c>
    </row>
    <row r="264" spans="1:5" x14ac:dyDescent="0.3">
      <c r="A264" s="12"/>
      <c r="B264" s="14" t="s">
        <v>103</v>
      </c>
      <c r="C264" s="14">
        <v>1092</v>
      </c>
      <c r="D264" s="15">
        <v>0</v>
      </c>
    </row>
    <row r="265" spans="1:5" x14ac:dyDescent="0.3">
      <c r="A265" s="12"/>
      <c r="B265" s="14" t="s">
        <v>169</v>
      </c>
      <c r="C265" s="14"/>
      <c r="D265" s="15"/>
    </row>
    <row r="266" spans="1:5" x14ac:dyDescent="0.3">
      <c r="A266" s="12"/>
      <c r="B266" s="14" t="s">
        <v>170</v>
      </c>
      <c r="C266" s="14">
        <v>1043</v>
      </c>
      <c r="D266" s="15">
        <v>0</v>
      </c>
    </row>
    <row r="267" spans="1:5" x14ac:dyDescent="0.3">
      <c r="A267" s="12"/>
      <c r="B267" s="14" t="s">
        <v>146</v>
      </c>
      <c r="C267" s="14">
        <v>1042</v>
      </c>
      <c r="D267" s="15">
        <v>0</v>
      </c>
    </row>
    <row r="268" spans="1:5" x14ac:dyDescent="0.3">
      <c r="A268" s="12"/>
      <c r="B268" s="14" t="s">
        <v>154</v>
      </c>
      <c r="C268" s="14">
        <v>1116</v>
      </c>
      <c r="D268" s="15">
        <v>0</v>
      </c>
    </row>
    <row r="269" spans="1:5" x14ac:dyDescent="0.3">
      <c r="A269" s="12"/>
      <c r="B269" s="23" t="s">
        <v>171</v>
      </c>
      <c r="C269" s="14"/>
      <c r="D269" s="15"/>
    </row>
    <row r="270" spans="1:5" x14ac:dyDescent="0.3">
      <c r="A270" s="12"/>
      <c r="B270" s="14" t="s">
        <v>149</v>
      </c>
      <c r="C270" s="14">
        <v>1093</v>
      </c>
      <c r="D270" s="15">
        <v>0</v>
      </c>
    </row>
    <row r="271" spans="1:5" x14ac:dyDescent="0.3">
      <c r="A271" s="12"/>
      <c r="B271" s="14" t="s">
        <v>53</v>
      </c>
      <c r="C271" s="14">
        <v>1094</v>
      </c>
      <c r="D271" s="15">
        <v>0</v>
      </c>
    </row>
    <row r="272" spans="1:5" x14ac:dyDescent="0.3">
      <c r="A272" s="12"/>
      <c r="B272" s="14" t="s">
        <v>172</v>
      </c>
      <c r="C272" s="14">
        <v>1098</v>
      </c>
      <c r="D272" s="15">
        <v>0</v>
      </c>
    </row>
    <row r="273" spans="1:4" x14ac:dyDescent="0.3">
      <c r="A273" s="12"/>
      <c r="B273" s="14" t="s">
        <v>55</v>
      </c>
      <c r="C273" s="14">
        <v>1121</v>
      </c>
      <c r="D273" s="15">
        <v>0</v>
      </c>
    </row>
    <row r="274" spans="1:4" x14ac:dyDescent="0.3">
      <c r="A274" s="12"/>
      <c r="B274" s="14" t="s">
        <v>173</v>
      </c>
      <c r="C274" s="14">
        <v>1095</v>
      </c>
      <c r="D274" s="15">
        <v>0</v>
      </c>
    </row>
    <row r="275" spans="1:4" x14ac:dyDescent="0.3">
      <c r="A275" s="12"/>
      <c r="B275" s="14" t="s">
        <v>174</v>
      </c>
      <c r="C275" s="14">
        <v>1096</v>
      </c>
      <c r="D275" s="15">
        <v>0</v>
      </c>
    </row>
    <row r="276" spans="1:4" ht="33" x14ac:dyDescent="0.3">
      <c r="A276" s="12"/>
      <c r="B276" s="14" t="s">
        <v>1152</v>
      </c>
      <c r="C276" s="14">
        <v>1097</v>
      </c>
      <c r="D276" s="15">
        <v>0</v>
      </c>
    </row>
    <row r="277" spans="1:4" ht="33" x14ac:dyDescent="0.3">
      <c r="A277" s="12"/>
      <c r="B277" s="12" t="s">
        <v>175</v>
      </c>
      <c r="C277" s="14">
        <v>1099</v>
      </c>
      <c r="D277" s="15">
        <f>SUM(D263:D276)</f>
        <v>0</v>
      </c>
    </row>
    <row r="278" spans="1:4" x14ac:dyDescent="0.3">
      <c r="A278" s="12" t="s">
        <v>157</v>
      </c>
      <c r="B278" s="12" t="s">
        <v>176</v>
      </c>
      <c r="C278" s="14"/>
      <c r="D278" s="15"/>
    </row>
    <row r="279" spans="1:4" x14ac:dyDescent="0.3">
      <c r="A279" s="12"/>
      <c r="B279" s="14" t="s">
        <v>102</v>
      </c>
      <c r="C279" s="14">
        <v>1055</v>
      </c>
      <c r="D279" s="15">
        <v>0</v>
      </c>
    </row>
    <row r="280" spans="1:4" x14ac:dyDescent="0.3">
      <c r="A280" s="12"/>
      <c r="B280" s="14" t="s">
        <v>103</v>
      </c>
      <c r="C280" s="14">
        <v>1056</v>
      </c>
      <c r="D280" s="15">
        <v>0</v>
      </c>
    </row>
    <row r="281" spans="1:4" x14ac:dyDescent="0.3">
      <c r="A281" s="12"/>
      <c r="B281" s="14" t="s">
        <v>177</v>
      </c>
      <c r="C281" s="14"/>
      <c r="D281" s="15"/>
    </row>
    <row r="282" spans="1:4" x14ac:dyDescent="0.3">
      <c r="A282" s="12"/>
      <c r="B282" s="14" t="s">
        <v>145</v>
      </c>
      <c r="C282" s="14">
        <v>1054</v>
      </c>
      <c r="D282" s="15">
        <v>0</v>
      </c>
    </row>
    <row r="283" spans="1:4" x14ac:dyDescent="0.3">
      <c r="A283" s="12"/>
      <c r="B283" s="14" t="s">
        <v>146</v>
      </c>
      <c r="C283" s="14">
        <v>1052</v>
      </c>
      <c r="D283" s="15">
        <v>0</v>
      </c>
    </row>
    <row r="284" spans="1:4" x14ac:dyDescent="0.3">
      <c r="A284" s="12"/>
      <c r="B284" s="14" t="s">
        <v>154</v>
      </c>
      <c r="C284" s="14">
        <v>1053</v>
      </c>
      <c r="D284" s="15">
        <v>0</v>
      </c>
    </row>
    <row r="285" spans="1:4" x14ac:dyDescent="0.3">
      <c r="A285" s="12"/>
      <c r="B285" s="12" t="s">
        <v>155</v>
      </c>
      <c r="C285" s="14"/>
      <c r="D285" s="15"/>
    </row>
    <row r="286" spans="1:4" x14ac:dyDescent="0.3">
      <c r="A286" s="12"/>
      <c r="B286" s="14" t="s">
        <v>149</v>
      </c>
      <c r="C286" s="14">
        <v>1081</v>
      </c>
      <c r="D286" s="15">
        <v>0</v>
      </c>
    </row>
    <row r="287" spans="1:4" x14ac:dyDescent="0.3">
      <c r="A287" s="12"/>
      <c r="B287" s="14" t="s">
        <v>178</v>
      </c>
      <c r="C287" s="14">
        <v>1082</v>
      </c>
      <c r="D287" s="15">
        <v>0</v>
      </c>
    </row>
    <row r="288" spans="1:4" x14ac:dyDescent="0.3">
      <c r="A288" s="12"/>
      <c r="B288" s="14" t="s">
        <v>172</v>
      </c>
      <c r="C288" s="14">
        <v>1087</v>
      </c>
      <c r="D288" s="15">
        <v>0</v>
      </c>
    </row>
    <row r="289" spans="1:4" x14ac:dyDescent="0.3">
      <c r="A289" s="12"/>
      <c r="B289" s="14" t="s">
        <v>55</v>
      </c>
      <c r="C289" s="14">
        <v>1088</v>
      </c>
      <c r="D289" s="15">
        <v>0</v>
      </c>
    </row>
    <row r="290" spans="1:4" x14ac:dyDescent="0.3">
      <c r="A290" s="12"/>
      <c r="B290" s="14" t="s">
        <v>179</v>
      </c>
      <c r="C290" s="14">
        <v>1057</v>
      </c>
      <c r="D290" s="15">
        <v>0</v>
      </c>
    </row>
    <row r="291" spans="1:4" x14ac:dyDescent="0.3">
      <c r="A291" s="12"/>
      <c r="B291" s="14" t="s">
        <v>174</v>
      </c>
      <c r="C291" s="14">
        <v>1059</v>
      </c>
      <c r="D291" s="15">
        <v>0</v>
      </c>
    </row>
    <row r="292" spans="1:4" ht="33" x14ac:dyDescent="0.3">
      <c r="A292" s="12"/>
      <c r="B292" s="14" t="s">
        <v>180</v>
      </c>
      <c r="C292" s="14">
        <v>1058</v>
      </c>
      <c r="D292" s="15">
        <v>0</v>
      </c>
    </row>
    <row r="293" spans="1:4" ht="33" x14ac:dyDescent="0.3">
      <c r="A293" s="12"/>
      <c r="B293" s="12" t="s">
        <v>846</v>
      </c>
      <c r="C293" s="14">
        <v>1060</v>
      </c>
      <c r="D293" s="15">
        <f>SUM(D279:D292)</f>
        <v>0</v>
      </c>
    </row>
    <row r="294" spans="1:4" x14ac:dyDescent="0.3">
      <c r="A294" s="12"/>
      <c r="B294" s="14" t="s">
        <v>182</v>
      </c>
      <c r="C294" s="14">
        <v>1351</v>
      </c>
      <c r="D294" s="15">
        <v>0</v>
      </c>
    </row>
    <row r="295" spans="1:4" x14ac:dyDescent="0.3">
      <c r="A295" s="12"/>
      <c r="B295" s="156" t="s">
        <v>1153</v>
      </c>
      <c r="C295" s="138">
        <v>1296</v>
      </c>
      <c r="D295" s="15">
        <f>+D294+D293+D277</f>
        <v>0</v>
      </c>
    </row>
    <row r="296" spans="1:4" x14ac:dyDescent="0.3">
      <c r="A296" s="12" t="s">
        <v>720</v>
      </c>
      <c r="B296" s="156" t="s">
        <v>1146</v>
      </c>
      <c r="C296" s="138">
        <v>1297</v>
      </c>
      <c r="D296" s="15">
        <v>0</v>
      </c>
    </row>
    <row r="297" spans="1:4" ht="33" x14ac:dyDescent="0.3">
      <c r="A297" s="12" t="s">
        <v>1154</v>
      </c>
      <c r="B297" s="156" t="s">
        <v>1147</v>
      </c>
      <c r="C297" s="138" t="s">
        <v>1155</v>
      </c>
      <c r="D297" s="15">
        <v>0</v>
      </c>
    </row>
    <row r="298" spans="1:4" ht="33" x14ac:dyDescent="0.3">
      <c r="A298" s="12"/>
      <c r="B298" s="156" t="s">
        <v>1149</v>
      </c>
      <c r="C298" s="138" t="s">
        <v>1156</v>
      </c>
      <c r="D298" s="15">
        <v>0</v>
      </c>
    </row>
    <row r="299" spans="1:4" x14ac:dyDescent="0.3">
      <c r="A299" s="12"/>
      <c r="B299" s="156" t="s">
        <v>1157</v>
      </c>
      <c r="C299" s="138">
        <v>1350</v>
      </c>
      <c r="D299" s="15">
        <f>+D297+D298</f>
        <v>0</v>
      </c>
    </row>
    <row r="300" spans="1:4" x14ac:dyDescent="0.3">
      <c r="A300" s="12" t="s">
        <v>1158</v>
      </c>
      <c r="B300" s="12" t="s">
        <v>181</v>
      </c>
      <c r="C300" s="14"/>
      <c r="D300" s="15"/>
    </row>
    <row r="301" spans="1:4" x14ac:dyDescent="0.3">
      <c r="A301" s="12"/>
      <c r="B301" s="14" t="s">
        <v>183</v>
      </c>
      <c r="C301" s="14">
        <v>1352</v>
      </c>
      <c r="D301" s="15">
        <v>0</v>
      </c>
    </row>
    <row r="302" spans="1:4" x14ac:dyDescent="0.3">
      <c r="A302" s="12"/>
      <c r="B302" s="14" t="s">
        <v>184</v>
      </c>
      <c r="C302" s="14">
        <v>1353</v>
      </c>
      <c r="D302" s="15">
        <v>0</v>
      </c>
    </row>
    <row r="303" spans="1:4" x14ac:dyDescent="0.3">
      <c r="A303" s="12"/>
      <c r="B303" s="14" t="s">
        <v>185</v>
      </c>
      <c r="C303" s="14">
        <v>1355</v>
      </c>
      <c r="D303" s="15">
        <v>0</v>
      </c>
    </row>
    <row r="304" spans="1:4" x14ac:dyDescent="0.3">
      <c r="A304" s="12"/>
      <c r="B304" s="14" t="s">
        <v>186</v>
      </c>
      <c r="C304" s="14">
        <v>1356</v>
      </c>
      <c r="D304" s="15">
        <v>0</v>
      </c>
    </row>
    <row r="305" spans="1:5" x14ac:dyDescent="0.3">
      <c r="A305" s="12"/>
      <c r="B305" s="14" t="s">
        <v>37</v>
      </c>
      <c r="C305" s="14">
        <v>1359</v>
      </c>
      <c r="D305" s="15">
        <v>0</v>
      </c>
    </row>
    <row r="306" spans="1:5" x14ac:dyDescent="0.3">
      <c r="A306" s="12"/>
      <c r="B306" s="12" t="s">
        <v>1159</v>
      </c>
      <c r="C306" s="14">
        <v>1361</v>
      </c>
      <c r="D306" s="15">
        <f>SUM(D301:D305)</f>
        <v>0</v>
      </c>
    </row>
    <row r="307" spans="1:5" x14ac:dyDescent="0.3">
      <c r="A307" s="12"/>
      <c r="B307" s="156" t="s">
        <v>1160</v>
      </c>
      <c r="C307" s="138">
        <v>1362</v>
      </c>
      <c r="D307" s="177">
        <f>+D306+D299+D296+D295</f>
        <v>0</v>
      </c>
    </row>
    <row r="308" spans="1:5" x14ac:dyDescent="0.3">
      <c r="A308" s="12" t="s">
        <v>11</v>
      </c>
      <c r="B308" s="12" t="s">
        <v>187</v>
      </c>
      <c r="C308" s="14"/>
      <c r="D308" s="15"/>
    </row>
    <row r="309" spans="1:5" x14ac:dyDescent="0.3">
      <c r="A309" s="12"/>
      <c r="B309" s="14" t="s">
        <v>188</v>
      </c>
      <c r="C309" s="14">
        <v>1357</v>
      </c>
      <c r="D309" s="15">
        <v>0</v>
      </c>
    </row>
    <row r="310" spans="1:5" x14ac:dyDescent="0.3">
      <c r="A310" s="12"/>
      <c r="B310" s="14" t="s">
        <v>189</v>
      </c>
      <c r="C310" s="14">
        <v>1354</v>
      </c>
      <c r="D310" s="15">
        <v>0</v>
      </c>
    </row>
    <row r="311" spans="1:5" x14ac:dyDescent="0.3">
      <c r="A311" s="12"/>
      <c r="B311" s="14" t="s">
        <v>37</v>
      </c>
      <c r="C311" s="14">
        <v>1358</v>
      </c>
      <c r="D311" s="15">
        <v>0</v>
      </c>
    </row>
    <row r="312" spans="1:5" x14ac:dyDescent="0.3">
      <c r="A312" s="12"/>
      <c r="B312" s="12" t="s">
        <v>770</v>
      </c>
      <c r="C312" s="14">
        <v>1363</v>
      </c>
      <c r="D312" s="15">
        <f>SUM(D309:D311)</f>
        <v>0</v>
      </c>
    </row>
    <row r="313" spans="1:5" x14ac:dyDescent="0.3">
      <c r="A313" s="12" t="s">
        <v>13</v>
      </c>
      <c r="B313" s="12" t="s">
        <v>190</v>
      </c>
      <c r="C313" s="14"/>
      <c r="D313" s="15"/>
    </row>
    <row r="314" spans="1:5" x14ac:dyDescent="0.3">
      <c r="A314" s="12"/>
      <c r="B314" s="14" t="s">
        <v>162</v>
      </c>
      <c r="C314" s="14">
        <v>1371</v>
      </c>
      <c r="D314" s="15">
        <v>0</v>
      </c>
    </row>
    <row r="315" spans="1:5" x14ac:dyDescent="0.3">
      <c r="A315" s="12"/>
      <c r="B315" s="14" t="s">
        <v>163</v>
      </c>
      <c r="C315" s="14">
        <v>1374</v>
      </c>
      <c r="D315" s="15">
        <v>0</v>
      </c>
    </row>
    <row r="316" spans="1:5" x14ac:dyDescent="0.3">
      <c r="A316" s="12"/>
      <c r="B316" s="12" t="s">
        <v>714</v>
      </c>
      <c r="C316" s="14">
        <v>1262</v>
      </c>
      <c r="D316" s="15">
        <f>D314+D315</f>
        <v>0</v>
      </c>
    </row>
    <row r="317" spans="1:5" x14ac:dyDescent="0.3">
      <c r="A317" s="12" t="s">
        <v>16</v>
      </c>
      <c r="B317" s="12" t="s">
        <v>191</v>
      </c>
      <c r="C317" s="14">
        <v>1365</v>
      </c>
      <c r="D317" s="15">
        <v>0</v>
      </c>
    </row>
    <row r="318" spans="1:5" x14ac:dyDescent="0.3">
      <c r="A318" s="12"/>
      <c r="B318" s="12" t="s">
        <v>716</v>
      </c>
      <c r="C318" s="14">
        <v>1265</v>
      </c>
      <c r="D318" s="15">
        <f>+D317+D312+D307+D316</f>
        <v>0</v>
      </c>
    </row>
    <row r="319" spans="1:5" x14ac:dyDescent="0.3">
      <c r="A319" s="12"/>
      <c r="B319" s="161" t="s">
        <v>853</v>
      </c>
      <c r="C319" s="138">
        <v>3652</v>
      </c>
      <c r="D319" s="177"/>
      <c r="E319" s="164"/>
    </row>
    <row r="320" spans="1:5" ht="33" x14ac:dyDescent="0.3">
      <c r="A320" s="12"/>
      <c r="B320" s="12" t="s">
        <v>900</v>
      </c>
      <c r="C320" s="14">
        <v>1100</v>
      </c>
      <c r="D320" s="15">
        <f>+D319+D318+D259+D210+D169</f>
        <v>0</v>
      </c>
    </row>
    <row r="321" spans="1:4" x14ac:dyDescent="0.3">
      <c r="A321" s="24"/>
    </row>
    <row r="322" spans="1:4" x14ac:dyDescent="0.3">
      <c r="A322" s="26"/>
    </row>
    <row r="323" spans="1:4" ht="20.25" x14ac:dyDescent="0.3">
      <c r="A323" s="247" t="s">
        <v>824</v>
      </c>
      <c r="B323" s="247"/>
      <c r="C323" s="247"/>
      <c r="D323" s="247"/>
    </row>
    <row r="324" spans="1:4" x14ac:dyDescent="0.3">
      <c r="A324" s="14">
        <v>1</v>
      </c>
      <c r="B324" s="12" t="s">
        <v>192</v>
      </c>
      <c r="C324" s="14"/>
      <c r="D324" s="15"/>
    </row>
    <row r="325" spans="1:4" x14ac:dyDescent="0.3">
      <c r="A325" s="14"/>
      <c r="B325" s="14" t="s">
        <v>193</v>
      </c>
      <c r="C325" s="14">
        <v>1401</v>
      </c>
      <c r="D325" s="15"/>
    </row>
    <row r="326" spans="1:4" x14ac:dyDescent="0.3">
      <c r="A326" s="14"/>
      <c r="B326" s="14" t="s">
        <v>194</v>
      </c>
      <c r="C326" s="14">
        <v>1404</v>
      </c>
      <c r="D326" s="15"/>
    </row>
    <row r="327" spans="1:4" ht="33" x14ac:dyDescent="0.3">
      <c r="A327" s="14"/>
      <c r="B327" s="14" t="s">
        <v>195</v>
      </c>
      <c r="C327" s="14">
        <v>1417</v>
      </c>
      <c r="D327" s="15"/>
    </row>
    <row r="328" spans="1:4" x14ac:dyDescent="0.3">
      <c r="A328" s="14"/>
      <c r="B328" s="12" t="s">
        <v>701</v>
      </c>
      <c r="C328" s="14">
        <v>1410</v>
      </c>
      <c r="D328" s="15">
        <f>SUM(D325:D327)</f>
        <v>0</v>
      </c>
    </row>
    <row r="329" spans="1:4" x14ac:dyDescent="0.3">
      <c r="A329" s="14"/>
      <c r="B329" s="12" t="s">
        <v>196</v>
      </c>
      <c r="C329" s="14">
        <v>1402</v>
      </c>
      <c r="D329" s="15"/>
    </row>
    <row r="330" spans="1:4" x14ac:dyDescent="0.3">
      <c r="A330" s="14"/>
      <c r="B330" s="156" t="s">
        <v>1161</v>
      </c>
      <c r="C330" s="138">
        <v>1405</v>
      </c>
      <c r="D330" s="15">
        <f>D328+D329</f>
        <v>0</v>
      </c>
    </row>
    <row r="331" spans="1:4" x14ac:dyDescent="0.3">
      <c r="A331" s="14">
        <v>2</v>
      </c>
      <c r="B331" s="12" t="s">
        <v>197</v>
      </c>
      <c r="C331" s="14"/>
      <c r="D331" s="15"/>
    </row>
    <row r="332" spans="1:4" x14ac:dyDescent="0.3">
      <c r="A332" s="14"/>
      <c r="B332" s="14" t="s">
        <v>198</v>
      </c>
      <c r="C332" s="14">
        <v>1407</v>
      </c>
      <c r="D332" s="15"/>
    </row>
    <row r="333" spans="1:4" x14ac:dyDescent="0.3">
      <c r="A333" s="14"/>
      <c r="B333" s="14" t="s">
        <v>199</v>
      </c>
      <c r="C333" s="14">
        <v>1406</v>
      </c>
      <c r="D333" s="15"/>
    </row>
    <row r="334" spans="1:4" ht="33" x14ac:dyDescent="0.3">
      <c r="A334" s="14"/>
      <c r="B334" s="14" t="s">
        <v>200</v>
      </c>
      <c r="C334" s="14">
        <v>1419</v>
      </c>
      <c r="D334" s="15"/>
    </row>
    <row r="335" spans="1:4" x14ac:dyDescent="0.3">
      <c r="A335" s="14"/>
      <c r="B335" s="14" t="s">
        <v>201</v>
      </c>
      <c r="C335" s="14">
        <v>1411</v>
      </c>
      <c r="D335" s="15"/>
    </row>
    <row r="336" spans="1:4" x14ac:dyDescent="0.3">
      <c r="A336" s="14"/>
      <c r="B336" s="14" t="s">
        <v>706</v>
      </c>
      <c r="C336" s="14">
        <v>1408</v>
      </c>
      <c r="D336" s="15"/>
    </row>
    <row r="337" spans="1:4" x14ac:dyDescent="0.3">
      <c r="A337" s="14"/>
      <c r="B337" s="14" t="s">
        <v>707</v>
      </c>
      <c r="C337" s="14">
        <v>1412</v>
      </c>
      <c r="D337" s="15"/>
    </row>
    <row r="338" spans="1:4" x14ac:dyDescent="0.3">
      <c r="A338" s="14"/>
      <c r="B338" s="14" t="s">
        <v>708</v>
      </c>
      <c r="C338" s="14">
        <v>1409</v>
      </c>
      <c r="D338" s="15"/>
    </row>
    <row r="339" spans="1:4" ht="66" x14ac:dyDescent="0.3">
      <c r="A339" s="14"/>
      <c r="B339" s="14" t="s">
        <v>709</v>
      </c>
      <c r="C339" s="14">
        <v>1415</v>
      </c>
      <c r="D339" s="15"/>
    </row>
    <row r="340" spans="1:4" x14ac:dyDescent="0.3">
      <c r="A340" s="14"/>
      <c r="B340" s="14" t="s">
        <v>710</v>
      </c>
      <c r="C340" s="14">
        <v>1418</v>
      </c>
      <c r="D340" s="15"/>
    </row>
    <row r="341" spans="1:4" x14ac:dyDescent="0.3">
      <c r="A341" s="14"/>
      <c r="B341" s="14" t="s">
        <v>711</v>
      </c>
      <c r="C341" s="14">
        <v>1416</v>
      </c>
      <c r="D341" s="15"/>
    </row>
    <row r="342" spans="1:4" x14ac:dyDescent="0.3">
      <c r="A342" s="14"/>
      <c r="B342" s="14" t="s">
        <v>1435</v>
      </c>
      <c r="C342" s="14">
        <v>1414</v>
      </c>
      <c r="D342" s="15"/>
    </row>
    <row r="343" spans="1:4" x14ac:dyDescent="0.3">
      <c r="A343" s="14"/>
      <c r="B343" s="138" t="s">
        <v>958</v>
      </c>
      <c r="C343" s="138">
        <v>1676</v>
      </c>
      <c r="D343" s="15"/>
    </row>
    <row r="344" spans="1:4" ht="33" x14ac:dyDescent="0.3">
      <c r="A344" s="14"/>
      <c r="B344" s="12" t="s">
        <v>1088</v>
      </c>
      <c r="C344" s="12">
        <v>1420</v>
      </c>
      <c r="D344" s="16">
        <f>SUM(D332:D342)</f>
        <v>0</v>
      </c>
    </row>
    <row r="345" spans="1:4" ht="33" x14ac:dyDescent="0.3">
      <c r="A345" s="12">
        <v>3</v>
      </c>
      <c r="B345" s="12" t="s">
        <v>833</v>
      </c>
      <c r="C345" s="12">
        <v>1425</v>
      </c>
      <c r="D345" s="15">
        <f>D330-D344</f>
        <v>0</v>
      </c>
    </row>
    <row r="346" spans="1:4" x14ac:dyDescent="0.3">
      <c r="A346" s="14">
        <v>4</v>
      </c>
      <c r="B346" s="23" t="s">
        <v>202</v>
      </c>
      <c r="C346" s="12">
        <v>1435</v>
      </c>
      <c r="D346" s="15"/>
    </row>
    <row r="347" spans="1:4" x14ac:dyDescent="0.3">
      <c r="A347" s="14">
        <v>5</v>
      </c>
      <c r="B347" s="23" t="s">
        <v>203</v>
      </c>
      <c r="C347" s="12">
        <v>1436</v>
      </c>
      <c r="D347" s="15"/>
    </row>
    <row r="348" spans="1:4" ht="33" x14ac:dyDescent="0.3">
      <c r="A348" s="14">
        <v>6</v>
      </c>
      <c r="B348" s="12" t="s">
        <v>834</v>
      </c>
      <c r="C348" s="12">
        <v>1437</v>
      </c>
      <c r="D348" s="15">
        <f>D345-D346-D347</f>
        <v>0</v>
      </c>
    </row>
    <row r="349" spans="1:4" x14ac:dyDescent="0.3">
      <c r="A349" s="12">
        <v>7</v>
      </c>
      <c r="B349" s="23" t="s">
        <v>1436</v>
      </c>
      <c r="C349" s="14"/>
      <c r="D349" s="15"/>
    </row>
    <row r="350" spans="1:4" x14ac:dyDescent="0.3">
      <c r="A350" s="14"/>
      <c r="B350" s="21" t="s">
        <v>205</v>
      </c>
      <c r="C350" s="14">
        <v>1441</v>
      </c>
      <c r="D350" s="15"/>
    </row>
    <row r="351" spans="1:4" x14ac:dyDescent="0.3">
      <c r="A351" s="14"/>
      <c r="B351" s="21" t="s">
        <v>817</v>
      </c>
      <c r="C351" s="14">
        <v>1446</v>
      </c>
      <c r="D351" s="15"/>
    </row>
    <row r="352" spans="1:4" x14ac:dyDescent="0.3">
      <c r="A352" s="14"/>
      <c r="B352" s="21" t="s">
        <v>818</v>
      </c>
      <c r="C352" s="14">
        <v>1442</v>
      </c>
      <c r="D352" s="15"/>
    </row>
    <row r="353" spans="1:4" x14ac:dyDescent="0.3">
      <c r="A353" s="14"/>
      <c r="B353" s="21" t="s">
        <v>819</v>
      </c>
      <c r="C353" s="14">
        <v>1443</v>
      </c>
      <c r="D353" s="15"/>
    </row>
    <row r="354" spans="1:4" x14ac:dyDescent="0.3">
      <c r="A354" s="14"/>
      <c r="B354" s="21" t="s">
        <v>820</v>
      </c>
      <c r="C354" s="14">
        <v>1445</v>
      </c>
      <c r="D354" s="15"/>
    </row>
    <row r="355" spans="1:4" x14ac:dyDescent="0.3">
      <c r="A355" s="14"/>
      <c r="B355" s="14" t="s">
        <v>206</v>
      </c>
      <c r="C355" s="14">
        <v>1447</v>
      </c>
      <c r="D355" s="15"/>
    </row>
    <row r="356" spans="1:4" x14ac:dyDescent="0.3">
      <c r="A356" s="14"/>
      <c r="B356" s="14" t="s">
        <v>207</v>
      </c>
      <c r="C356" s="14">
        <v>1449</v>
      </c>
      <c r="D356" s="15"/>
    </row>
    <row r="357" spans="1:4" x14ac:dyDescent="0.3">
      <c r="A357" s="14"/>
      <c r="B357" s="14" t="s">
        <v>208</v>
      </c>
      <c r="C357" s="14">
        <v>1451</v>
      </c>
      <c r="D357" s="15"/>
    </row>
    <row r="358" spans="1:4" x14ac:dyDescent="0.3">
      <c r="A358" s="14"/>
      <c r="B358" s="21" t="s">
        <v>209</v>
      </c>
      <c r="C358" s="14">
        <v>1444</v>
      </c>
      <c r="D358" s="15"/>
    </row>
    <row r="359" spans="1:4" x14ac:dyDescent="0.3">
      <c r="A359" s="14"/>
      <c r="B359" s="23" t="s">
        <v>210</v>
      </c>
      <c r="C359" s="14">
        <v>1448</v>
      </c>
      <c r="D359" s="15"/>
    </row>
    <row r="360" spans="1:4" x14ac:dyDescent="0.3">
      <c r="A360" s="14"/>
      <c r="B360" s="23" t="s">
        <v>211</v>
      </c>
      <c r="C360" s="14">
        <v>1450</v>
      </c>
      <c r="D360" s="15">
        <f>SUM(D350:D358)-D359</f>
        <v>0</v>
      </c>
    </row>
    <row r="361" spans="1:4" ht="33" x14ac:dyDescent="0.3">
      <c r="A361" s="12">
        <v>8</v>
      </c>
      <c r="B361" s="137" t="s">
        <v>848</v>
      </c>
      <c r="C361" s="138">
        <v>1455</v>
      </c>
      <c r="D361" s="15">
        <f>D348-D360</f>
        <v>0</v>
      </c>
    </row>
    <row r="362" spans="1:4" ht="33" x14ac:dyDescent="0.3">
      <c r="A362" s="12"/>
      <c r="B362" s="137" t="s">
        <v>906</v>
      </c>
      <c r="C362" s="138">
        <v>1673</v>
      </c>
      <c r="D362" s="177"/>
    </row>
    <row r="363" spans="1:4" x14ac:dyDescent="0.3">
      <c r="A363" s="12"/>
      <c r="B363" s="137" t="s">
        <v>849</v>
      </c>
      <c r="C363" s="138">
        <v>1674</v>
      </c>
      <c r="D363" s="15">
        <f>+D361+D362</f>
        <v>0</v>
      </c>
    </row>
    <row r="364" spans="1:4" x14ac:dyDescent="0.3">
      <c r="A364" s="12">
        <v>9</v>
      </c>
      <c r="B364" s="23" t="s">
        <v>212</v>
      </c>
      <c r="C364" s="14">
        <v>1427</v>
      </c>
      <c r="D364" s="15"/>
    </row>
    <row r="365" spans="1:4" x14ac:dyDescent="0.3">
      <c r="A365" s="12">
        <v>10</v>
      </c>
      <c r="B365" s="23" t="s">
        <v>850</v>
      </c>
      <c r="C365" s="14">
        <v>1468</v>
      </c>
      <c r="D365" s="15">
        <f>+D363-D364</f>
        <v>0</v>
      </c>
    </row>
    <row r="366" spans="1:4" x14ac:dyDescent="0.3">
      <c r="A366" s="12">
        <v>11</v>
      </c>
      <c r="B366" s="23" t="s">
        <v>213</v>
      </c>
      <c r="C366" s="12"/>
      <c r="D366" s="15"/>
    </row>
    <row r="367" spans="1:4" x14ac:dyDescent="0.3">
      <c r="A367" s="14"/>
      <c r="B367" s="21" t="s">
        <v>712</v>
      </c>
      <c r="C367" s="14">
        <v>1461</v>
      </c>
      <c r="D367" s="15"/>
    </row>
    <row r="368" spans="1:4" x14ac:dyDescent="0.3">
      <c r="A368" s="14"/>
      <c r="B368" s="21" t="s">
        <v>214</v>
      </c>
      <c r="C368" s="14">
        <v>1464</v>
      </c>
      <c r="D368" s="15"/>
    </row>
    <row r="369" spans="1:4" x14ac:dyDescent="0.3">
      <c r="A369" s="14"/>
      <c r="B369" s="139" t="s">
        <v>907</v>
      </c>
      <c r="C369" s="138">
        <v>1675</v>
      </c>
      <c r="D369" s="15"/>
    </row>
    <row r="370" spans="1:4" x14ac:dyDescent="0.3">
      <c r="A370" s="14"/>
      <c r="B370" s="137" t="s">
        <v>851</v>
      </c>
      <c r="C370" s="138">
        <v>1466</v>
      </c>
      <c r="D370" s="15">
        <f>+D367-D368+D369</f>
        <v>0</v>
      </c>
    </row>
    <row r="371" spans="1:4" x14ac:dyDescent="0.3">
      <c r="A371" s="14"/>
      <c r="B371" s="21" t="s">
        <v>713</v>
      </c>
      <c r="C371" s="14">
        <v>1463</v>
      </c>
      <c r="D371" s="15"/>
    </row>
    <row r="372" spans="1:4" x14ac:dyDescent="0.3">
      <c r="A372" s="14"/>
      <c r="B372" s="23" t="s">
        <v>215</v>
      </c>
      <c r="C372" s="14">
        <v>1465</v>
      </c>
      <c r="D372" s="15">
        <f>D370+D371</f>
        <v>0</v>
      </c>
    </row>
    <row r="373" spans="1:4" x14ac:dyDescent="0.3">
      <c r="A373" s="14">
        <v>12</v>
      </c>
      <c r="B373" s="23" t="s">
        <v>216</v>
      </c>
      <c r="C373" s="14">
        <v>1475</v>
      </c>
      <c r="D373" s="15">
        <f>D365-D372</f>
        <v>0</v>
      </c>
    </row>
    <row r="374" spans="1:4" x14ac:dyDescent="0.3">
      <c r="A374" s="14">
        <v>13</v>
      </c>
      <c r="B374" s="23" t="s">
        <v>217</v>
      </c>
      <c r="C374" s="14">
        <v>1491</v>
      </c>
      <c r="D374" s="15"/>
    </row>
    <row r="375" spans="1:4" x14ac:dyDescent="0.3">
      <c r="A375" s="14">
        <v>14</v>
      </c>
      <c r="B375" s="21" t="s">
        <v>218</v>
      </c>
      <c r="C375" s="14">
        <v>1492</v>
      </c>
      <c r="D375" s="15"/>
    </row>
    <row r="376" spans="1:4" x14ac:dyDescent="0.3">
      <c r="A376" s="14">
        <v>15</v>
      </c>
      <c r="B376" s="23" t="s">
        <v>219</v>
      </c>
      <c r="C376" s="14">
        <v>1495</v>
      </c>
      <c r="D376" s="15">
        <f>D374-D375</f>
        <v>0</v>
      </c>
    </row>
    <row r="377" spans="1:4" ht="33" x14ac:dyDescent="0.3">
      <c r="A377" s="14">
        <v>16</v>
      </c>
      <c r="B377" s="23" t="s">
        <v>220</v>
      </c>
      <c r="C377" s="14">
        <v>1600</v>
      </c>
      <c r="D377" s="15">
        <f>D373+D376</f>
        <v>0</v>
      </c>
    </row>
    <row r="378" spans="1:4" x14ac:dyDescent="0.3">
      <c r="A378" s="14">
        <v>17</v>
      </c>
      <c r="B378" s="23" t="s">
        <v>221</v>
      </c>
      <c r="C378" s="14"/>
      <c r="D378" s="15"/>
    </row>
    <row r="379" spans="1:4" x14ac:dyDescent="0.3">
      <c r="A379" s="14"/>
      <c r="B379" s="21" t="s">
        <v>756</v>
      </c>
      <c r="C379" s="14">
        <v>1661</v>
      </c>
      <c r="D379" s="15"/>
    </row>
    <row r="380" spans="1:4" ht="24.75" customHeight="1" x14ac:dyDescent="0.3">
      <c r="A380" s="14"/>
      <c r="B380" s="21" t="s">
        <v>757</v>
      </c>
      <c r="C380" s="14">
        <v>1664</v>
      </c>
      <c r="D380" s="15"/>
    </row>
    <row r="381" spans="1:4" x14ac:dyDescent="0.3">
      <c r="A381" s="14"/>
      <c r="B381" s="21" t="s">
        <v>758</v>
      </c>
      <c r="C381" s="14">
        <v>1666</v>
      </c>
      <c r="D381" s="15"/>
    </row>
    <row r="382" spans="1:4" x14ac:dyDescent="0.3">
      <c r="A382" s="14"/>
      <c r="B382" s="21" t="s">
        <v>759</v>
      </c>
      <c r="C382" s="14">
        <v>1668</v>
      </c>
      <c r="D382" s="15"/>
    </row>
    <row r="383" spans="1:4" ht="51" customHeight="1" x14ac:dyDescent="0.3">
      <c r="A383" s="14"/>
      <c r="B383" s="23" t="s">
        <v>670</v>
      </c>
      <c r="C383" s="14">
        <v>1670</v>
      </c>
      <c r="D383" s="15">
        <f>SUM(D379:D382)+D377</f>
        <v>0</v>
      </c>
    </row>
    <row r="384" spans="1:4" x14ac:dyDescent="0.3">
      <c r="A384" s="14">
        <v>18</v>
      </c>
      <c r="B384" s="23" t="s">
        <v>222</v>
      </c>
      <c r="C384" s="14"/>
      <c r="D384" s="15"/>
    </row>
    <row r="385" spans="1:4" x14ac:dyDescent="0.3">
      <c r="A385" s="14"/>
      <c r="B385" s="21" t="s">
        <v>1437</v>
      </c>
      <c r="C385" s="14">
        <v>1671</v>
      </c>
      <c r="D385" s="15"/>
    </row>
    <row r="386" spans="1:4" x14ac:dyDescent="0.3">
      <c r="A386" s="14"/>
      <c r="B386" s="21" t="s">
        <v>1438</v>
      </c>
      <c r="C386" s="14">
        <v>1672</v>
      </c>
      <c r="D386" s="15"/>
    </row>
    <row r="387" spans="1:4" x14ac:dyDescent="0.3">
      <c r="A387" s="24"/>
    </row>
  </sheetData>
  <mergeCells count="4">
    <mergeCell ref="A2:D2"/>
    <mergeCell ref="A3:D3"/>
    <mergeCell ref="A5:D5"/>
    <mergeCell ref="A323:D323"/>
  </mergeCells>
  <pageMargins left="0.70866141732283472" right="0.70866141732283472" top="0.74803149606299213" bottom="0.74803149606299213" header="0.31496062992125984" footer="0.31496062992125984"/>
  <pageSetup scale="80" fitToHeight="0" orientation="portrait" r:id="rId1"/>
  <rowBreaks count="10" manualBreakCount="10">
    <brk id="42" max="3" man="1"/>
    <brk id="79" max="3" man="1"/>
    <brk id="115" max="3" man="1"/>
    <brk id="149" max="3" man="1"/>
    <brk id="188" max="3" man="1"/>
    <brk id="223" max="3" man="1"/>
    <brk id="253" max="3" man="1"/>
    <brk id="282" max="3" man="1"/>
    <brk id="320" max="3" man="1"/>
    <brk id="352" max="3"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O783"/>
  <sheetViews>
    <sheetView tabSelected="1" view="pageBreakPreview" topLeftCell="A677" zoomScale="85" zoomScaleNormal="95" zoomScaleSheetLayoutView="85" workbookViewId="0">
      <selection activeCell="D697" sqref="D697"/>
    </sheetView>
  </sheetViews>
  <sheetFormatPr defaultColWidth="9.140625" defaultRowHeight="15" x14ac:dyDescent="0.25"/>
  <cols>
    <col min="1" max="1" width="9.140625" style="28"/>
    <col min="2" max="2" width="85.28515625" style="36" customWidth="1"/>
    <col min="3" max="3" width="16.7109375" style="37" customWidth="1"/>
    <col min="4" max="4" width="20.42578125" style="29" customWidth="1"/>
    <col min="5" max="5" width="15.42578125" style="9" bestFit="1" customWidth="1"/>
    <col min="6" max="6" width="12.7109375" style="9" customWidth="1"/>
    <col min="7" max="7" width="15.7109375" style="9" bestFit="1" customWidth="1"/>
    <col min="8" max="8" width="15.28515625" style="9" bestFit="1" customWidth="1"/>
    <col min="9" max="9" width="15.28515625" style="9" customWidth="1"/>
    <col min="10" max="10" width="17.28515625" style="9" customWidth="1"/>
    <col min="11" max="11" width="14.85546875" style="9" customWidth="1"/>
    <col min="12" max="12" width="13" style="9" customWidth="1"/>
    <col min="13" max="13" width="14" style="9" customWidth="1"/>
    <col min="14" max="14" width="18.28515625" style="9" customWidth="1"/>
    <col min="15" max="15" width="27.28515625" style="9" customWidth="1"/>
    <col min="16" max="16384" width="9.140625" style="9"/>
  </cols>
  <sheetData>
    <row r="1" spans="1:5" ht="21.75" x14ac:dyDescent="0.25">
      <c r="A1" s="251" t="s">
        <v>672</v>
      </c>
      <c r="B1" s="251"/>
      <c r="C1" s="251"/>
      <c r="D1" s="251"/>
      <c r="E1" s="251"/>
    </row>
    <row r="2" spans="1:5" ht="21.75" x14ac:dyDescent="0.25">
      <c r="A2" s="251" t="s">
        <v>1163</v>
      </c>
      <c r="B2" s="251"/>
      <c r="C2" s="251"/>
      <c r="D2" s="251"/>
      <c r="E2" s="251"/>
    </row>
    <row r="4" spans="1:5" ht="31.5" customHeight="1" x14ac:dyDescent="0.25">
      <c r="A4" s="241" t="s">
        <v>825</v>
      </c>
      <c r="B4" s="241"/>
      <c r="C4" s="241"/>
      <c r="D4" s="241"/>
      <c r="E4" s="241"/>
    </row>
    <row r="5" spans="1:5" ht="42.75" x14ac:dyDescent="0.25">
      <c r="A5" s="30" t="s">
        <v>277</v>
      </c>
      <c r="B5" s="31" t="s">
        <v>268</v>
      </c>
      <c r="C5" s="32" t="s">
        <v>269</v>
      </c>
      <c r="D5" s="33" t="s">
        <v>1430</v>
      </c>
    </row>
    <row r="6" spans="1:5" ht="16.5" x14ac:dyDescent="0.25">
      <c r="A6" s="22">
        <v>1</v>
      </c>
      <c r="B6" s="23" t="s">
        <v>223</v>
      </c>
      <c r="C6" s="14"/>
      <c r="D6" s="15"/>
      <c r="E6" s="85"/>
    </row>
    <row r="7" spans="1:5" ht="16.5" x14ac:dyDescent="0.25">
      <c r="A7" s="22"/>
      <c r="B7" s="21" t="s">
        <v>775</v>
      </c>
      <c r="C7" s="88">
        <v>1501</v>
      </c>
      <c r="D7" s="15"/>
      <c r="E7" s="85"/>
    </row>
    <row r="8" spans="1:5" ht="16.5" x14ac:dyDescent="0.25">
      <c r="A8" s="22"/>
      <c r="B8" s="14" t="s">
        <v>908</v>
      </c>
      <c r="C8" s="88">
        <v>1502</v>
      </c>
      <c r="D8" s="15"/>
      <c r="E8" s="85"/>
    </row>
    <row r="9" spans="1:5" ht="16.5" x14ac:dyDescent="0.25">
      <c r="A9" s="22"/>
      <c r="B9" s="21" t="s">
        <v>776</v>
      </c>
      <c r="C9" s="88">
        <v>1503</v>
      </c>
      <c r="D9" s="15"/>
      <c r="E9" s="85"/>
    </row>
    <row r="10" spans="1:5" ht="16.5" x14ac:dyDescent="0.25">
      <c r="A10" s="22"/>
      <c r="B10" s="21" t="s">
        <v>777</v>
      </c>
      <c r="C10" s="88">
        <v>1504</v>
      </c>
      <c r="D10" s="15"/>
      <c r="E10" s="85"/>
    </row>
    <row r="11" spans="1:5" ht="16.5" x14ac:dyDescent="0.25">
      <c r="A11" s="22"/>
      <c r="B11" s="12" t="s">
        <v>224</v>
      </c>
      <c r="C11" s="22">
        <v>1510</v>
      </c>
      <c r="D11" s="15">
        <f>SUM(D7:D10)</f>
        <v>0</v>
      </c>
      <c r="E11" s="85"/>
    </row>
    <row r="12" spans="1:5" ht="16.5" x14ac:dyDescent="0.25">
      <c r="A12" s="22">
        <v>2</v>
      </c>
      <c r="B12" s="23" t="s">
        <v>225</v>
      </c>
      <c r="C12" s="88"/>
      <c r="D12" s="15"/>
      <c r="E12" s="85"/>
    </row>
    <row r="13" spans="1:5" ht="16.5" x14ac:dyDescent="0.25">
      <c r="A13" s="22"/>
      <c r="B13" s="21" t="s">
        <v>778</v>
      </c>
      <c r="C13" s="88"/>
      <c r="D13" s="15"/>
      <c r="E13" s="85"/>
    </row>
    <row r="14" spans="1:5" ht="16.5" x14ac:dyDescent="0.25">
      <c r="A14" s="14"/>
      <c r="B14" s="21" t="s">
        <v>779</v>
      </c>
      <c r="C14" s="88">
        <v>1551</v>
      </c>
      <c r="D14" s="15"/>
      <c r="E14" s="85"/>
    </row>
    <row r="15" spans="1:5" ht="16.5" x14ac:dyDescent="0.25">
      <c r="A15" s="14"/>
      <c r="B15" s="21" t="s">
        <v>780</v>
      </c>
      <c r="C15" s="88">
        <v>1552</v>
      </c>
      <c r="D15" s="15"/>
      <c r="E15" s="85"/>
    </row>
    <row r="16" spans="1:5" ht="16.5" x14ac:dyDescent="0.25">
      <c r="A16" s="14"/>
      <c r="B16" s="21" t="s">
        <v>781</v>
      </c>
      <c r="C16" s="88">
        <v>1553</v>
      </c>
      <c r="D16" s="15"/>
      <c r="E16" s="85"/>
    </row>
    <row r="17" spans="1:5" ht="16.5" x14ac:dyDescent="0.25">
      <c r="A17" s="14"/>
      <c r="B17" s="23" t="s">
        <v>226</v>
      </c>
      <c r="C17" s="88">
        <v>1555</v>
      </c>
      <c r="D17" s="15">
        <f>SUM(D14:D16)</f>
        <v>0</v>
      </c>
      <c r="E17" s="85"/>
    </row>
    <row r="18" spans="1:5" ht="16.5" x14ac:dyDescent="0.25">
      <c r="A18" s="14"/>
      <c r="B18" s="14" t="s">
        <v>782</v>
      </c>
      <c r="C18" s="88"/>
      <c r="D18" s="15"/>
      <c r="E18" s="85"/>
    </row>
    <row r="19" spans="1:5" ht="16.5" x14ac:dyDescent="0.25">
      <c r="A19" s="14"/>
      <c r="B19" s="14" t="s">
        <v>783</v>
      </c>
      <c r="C19" s="88">
        <v>1561</v>
      </c>
      <c r="D19" s="15"/>
      <c r="E19" s="85"/>
    </row>
    <row r="20" spans="1:5" ht="16.5" x14ac:dyDescent="0.25">
      <c r="A20" s="14"/>
      <c r="B20" s="21" t="s">
        <v>784</v>
      </c>
      <c r="C20" s="88">
        <v>1562</v>
      </c>
      <c r="D20" s="15"/>
      <c r="E20" s="85"/>
    </row>
    <row r="21" spans="1:5" ht="16.5" x14ac:dyDescent="0.25">
      <c r="A21" s="14"/>
      <c r="B21" s="21" t="s">
        <v>785</v>
      </c>
      <c r="C21" s="88">
        <v>1563</v>
      </c>
      <c r="D21" s="27"/>
      <c r="E21" s="86"/>
    </row>
    <row r="22" spans="1:5" ht="16.5" x14ac:dyDescent="0.25">
      <c r="A22" s="14"/>
      <c r="B22" s="21" t="s">
        <v>786</v>
      </c>
      <c r="C22" s="88">
        <v>1564</v>
      </c>
      <c r="D22" s="15"/>
      <c r="E22" s="85"/>
    </row>
    <row r="23" spans="1:5" ht="16.5" x14ac:dyDescent="0.25">
      <c r="A23" s="14"/>
      <c r="B23" s="23" t="s">
        <v>227</v>
      </c>
      <c r="C23" s="88">
        <v>1570</v>
      </c>
      <c r="D23" s="15">
        <f>SUM(D19:D22)</f>
        <v>0</v>
      </c>
      <c r="E23" s="85"/>
    </row>
    <row r="24" spans="1:5" ht="16.5" x14ac:dyDescent="0.25">
      <c r="A24" s="14"/>
      <c r="B24" s="12" t="s">
        <v>228</v>
      </c>
      <c r="C24" s="22">
        <v>1580</v>
      </c>
      <c r="D24" s="15">
        <f>D17+D23</f>
        <v>0</v>
      </c>
      <c r="E24" s="85"/>
    </row>
    <row r="25" spans="1:5" ht="16.5" x14ac:dyDescent="0.25">
      <c r="A25" s="22">
        <v>3</v>
      </c>
      <c r="B25" s="12" t="s">
        <v>229</v>
      </c>
      <c r="C25" s="22"/>
      <c r="D25" s="16"/>
      <c r="E25" s="87"/>
    </row>
    <row r="26" spans="1:5" ht="16.5" x14ac:dyDescent="0.25">
      <c r="A26" s="75" t="s">
        <v>230</v>
      </c>
      <c r="B26" s="12" t="s">
        <v>231</v>
      </c>
      <c r="C26" s="22"/>
      <c r="D26" s="16"/>
      <c r="E26" s="87"/>
    </row>
    <row r="27" spans="1:5" ht="16.5" x14ac:dyDescent="0.25">
      <c r="A27" s="14"/>
      <c r="B27" s="12" t="s">
        <v>232</v>
      </c>
      <c r="C27" s="22"/>
      <c r="D27" s="16"/>
      <c r="E27" s="87"/>
    </row>
    <row r="28" spans="1:5" ht="16.5" x14ac:dyDescent="0.25">
      <c r="A28" s="14"/>
      <c r="B28" s="21" t="s">
        <v>233</v>
      </c>
      <c r="C28" s="88">
        <v>2060</v>
      </c>
      <c r="D28" s="15"/>
      <c r="E28" s="85"/>
    </row>
    <row r="29" spans="1:5" ht="16.5" x14ac:dyDescent="0.25">
      <c r="A29" s="14"/>
      <c r="B29" s="21" t="s">
        <v>234</v>
      </c>
      <c r="C29" s="88">
        <v>2070</v>
      </c>
      <c r="D29" s="15"/>
      <c r="E29" s="85"/>
    </row>
    <row r="30" spans="1:5" ht="16.5" x14ac:dyDescent="0.25">
      <c r="A30" s="14"/>
      <c r="B30" s="23" t="s">
        <v>235</v>
      </c>
      <c r="C30" s="88">
        <v>2080</v>
      </c>
      <c r="D30" s="15">
        <f>D28+D29</f>
        <v>0</v>
      </c>
      <c r="E30" s="85"/>
    </row>
    <row r="31" spans="1:5" ht="16.5" x14ac:dyDescent="0.25">
      <c r="A31" s="14"/>
      <c r="B31" s="12" t="s">
        <v>236</v>
      </c>
      <c r="C31" s="22"/>
      <c r="D31" s="16"/>
      <c r="E31" s="87"/>
    </row>
    <row r="32" spans="1:5" ht="16.5" x14ac:dyDescent="0.25">
      <c r="A32" s="14"/>
      <c r="B32" s="21" t="s">
        <v>237</v>
      </c>
      <c r="C32" s="88">
        <v>2076</v>
      </c>
      <c r="D32" s="15"/>
      <c r="E32" s="85"/>
    </row>
    <row r="33" spans="1:5" ht="16.5" x14ac:dyDescent="0.25">
      <c r="A33" s="14"/>
      <c r="B33" s="21" t="s">
        <v>238</v>
      </c>
      <c r="C33" s="88">
        <v>2077</v>
      </c>
      <c r="D33" s="15"/>
      <c r="E33" s="85"/>
    </row>
    <row r="34" spans="1:5" ht="16.5" x14ac:dyDescent="0.25">
      <c r="A34" s="14"/>
      <c r="B34" s="23" t="s">
        <v>239</v>
      </c>
      <c r="C34" s="88">
        <v>2078</v>
      </c>
      <c r="D34" s="15">
        <f>D32+D33</f>
        <v>0</v>
      </c>
      <c r="E34" s="85"/>
    </row>
    <row r="35" spans="1:5" ht="16.5" x14ac:dyDescent="0.25">
      <c r="A35" s="14"/>
      <c r="B35" s="12" t="s">
        <v>240</v>
      </c>
      <c r="C35" s="22"/>
      <c r="D35" s="16"/>
      <c r="E35" s="87"/>
    </row>
    <row r="36" spans="1:5" ht="16.5" x14ac:dyDescent="0.25">
      <c r="A36" s="14"/>
      <c r="B36" s="21" t="s">
        <v>241</v>
      </c>
      <c r="C36" s="88">
        <v>2071</v>
      </c>
      <c r="D36" s="15"/>
      <c r="E36" s="85"/>
    </row>
    <row r="37" spans="1:5" ht="16.5" x14ac:dyDescent="0.25">
      <c r="A37" s="14"/>
      <c r="B37" s="21" t="s">
        <v>242</v>
      </c>
      <c r="C37" s="88">
        <v>2072</v>
      </c>
      <c r="D37" s="15"/>
      <c r="E37" s="85"/>
    </row>
    <row r="38" spans="1:5" ht="16.5" x14ac:dyDescent="0.25">
      <c r="A38" s="14"/>
      <c r="B38" s="23" t="s">
        <v>243</v>
      </c>
      <c r="C38" s="88">
        <v>2075</v>
      </c>
      <c r="D38" s="15">
        <f>D36+D37</f>
        <v>0</v>
      </c>
      <c r="E38" s="85"/>
    </row>
    <row r="39" spans="1:5" ht="16.5" x14ac:dyDescent="0.25">
      <c r="A39" s="14"/>
      <c r="B39" s="12" t="s">
        <v>722</v>
      </c>
      <c r="C39" s="22"/>
      <c r="D39" s="16"/>
      <c r="E39" s="87"/>
    </row>
    <row r="40" spans="1:5" ht="16.5" x14ac:dyDescent="0.25">
      <c r="A40" s="14"/>
      <c r="B40" s="21" t="s">
        <v>723</v>
      </c>
      <c r="C40" s="88">
        <v>2090</v>
      </c>
      <c r="D40" s="15"/>
      <c r="E40" s="85"/>
    </row>
    <row r="41" spans="1:5" ht="16.5" x14ac:dyDescent="0.25">
      <c r="A41" s="14"/>
      <c r="B41" s="21" t="s">
        <v>724</v>
      </c>
      <c r="C41" s="88">
        <v>2100</v>
      </c>
      <c r="D41" s="15"/>
      <c r="E41" s="85"/>
    </row>
    <row r="42" spans="1:5" ht="16.5" x14ac:dyDescent="0.25">
      <c r="A42" s="12"/>
      <c r="B42" s="23" t="s">
        <v>244</v>
      </c>
      <c r="C42" s="22">
        <v>2110</v>
      </c>
      <c r="D42" s="16">
        <f>D40+D41</f>
        <v>0</v>
      </c>
      <c r="E42" s="87"/>
    </row>
    <row r="43" spans="1:5" ht="16.5" x14ac:dyDescent="0.25">
      <c r="A43" s="75" t="s">
        <v>245</v>
      </c>
      <c r="B43" s="23" t="s">
        <v>246</v>
      </c>
      <c r="C43" s="22">
        <v>2120</v>
      </c>
      <c r="D43" s="16"/>
      <c r="E43" s="87"/>
    </row>
    <row r="44" spans="1:5" ht="16.5" x14ac:dyDescent="0.25">
      <c r="A44" s="75" t="s">
        <v>247</v>
      </c>
      <c r="B44" s="23" t="s">
        <v>248</v>
      </c>
      <c r="C44" s="22">
        <v>2130</v>
      </c>
      <c r="D44" s="16"/>
      <c r="E44" s="87"/>
    </row>
    <row r="45" spans="1:5" ht="16.5" x14ac:dyDescent="0.25">
      <c r="A45" s="75" t="s">
        <v>249</v>
      </c>
      <c r="B45" s="23" t="s">
        <v>250</v>
      </c>
      <c r="C45" s="22">
        <v>2131</v>
      </c>
      <c r="D45" s="16"/>
      <c r="E45" s="87"/>
    </row>
    <row r="46" spans="1:5" ht="16.5" x14ac:dyDescent="0.25">
      <c r="A46" s="75" t="s">
        <v>251</v>
      </c>
      <c r="B46" s="23" t="s">
        <v>252</v>
      </c>
      <c r="C46" s="22">
        <v>2132</v>
      </c>
      <c r="D46" s="16"/>
      <c r="E46" s="87"/>
    </row>
    <row r="47" spans="1:5" ht="16.5" x14ac:dyDescent="0.25">
      <c r="A47" s="75" t="s">
        <v>253</v>
      </c>
      <c r="B47" s="23" t="s">
        <v>254</v>
      </c>
      <c r="C47" s="22">
        <v>2133</v>
      </c>
      <c r="D47" s="16"/>
      <c r="E47" s="87"/>
    </row>
    <row r="48" spans="1:5" ht="16.5" x14ac:dyDescent="0.25">
      <c r="A48" s="75" t="s">
        <v>255</v>
      </c>
      <c r="B48" s="23" t="s">
        <v>256</v>
      </c>
      <c r="C48" s="22">
        <v>2140</v>
      </c>
      <c r="D48" s="16"/>
      <c r="E48" s="87"/>
    </row>
    <row r="49" spans="1:5" ht="16.5" x14ac:dyDescent="0.25">
      <c r="A49" s="12"/>
      <c r="B49" s="12" t="s">
        <v>275</v>
      </c>
      <c r="C49" s="22">
        <v>2150</v>
      </c>
      <c r="D49" s="16">
        <f>D30+D34+D38+D42+D43+D44+SUM(D45:D47)+D48</f>
        <v>0</v>
      </c>
      <c r="E49" s="87"/>
    </row>
    <row r="50" spans="1:5" ht="17.25" x14ac:dyDescent="0.25">
      <c r="A50" s="12"/>
      <c r="B50" s="12" t="s">
        <v>257</v>
      </c>
      <c r="C50" s="124"/>
      <c r="D50" s="16"/>
      <c r="E50" s="87"/>
    </row>
    <row r="51" spans="1:5" ht="16.5" x14ac:dyDescent="0.25">
      <c r="A51" s="22">
        <v>4</v>
      </c>
      <c r="B51" s="12" t="s">
        <v>258</v>
      </c>
      <c r="C51" s="22"/>
      <c r="D51" s="16"/>
      <c r="E51" s="87"/>
    </row>
    <row r="52" spans="1:5" ht="16.5" x14ac:dyDescent="0.25">
      <c r="A52" s="75" t="s">
        <v>259</v>
      </c>
      <c r="B52" s="14" t="s">
        <v>260</v>
      </c>
      <c r="C52" s="88">
        <v>2064</v>
      </c>
      <c r="D52" s="16"/>
      <c r="E52" s="87"/>
    </row>
    <row r="53" spans="1:5" ht="16.5" x14ac:dyDescent="0.25">
      <c r="A53" s="75" t="s">
        <v>261</v>
      </c>
      <c r="B53" s="14" t="s">
        <v>262</v>
      </c>
      <c r="C53" s="88">
        <v>2065</v>
      </c>
      <c r="D53" s="16"/>
      <c r="E53" s="87"/>
    </row>
    <row r="54" spans="1:5" ht="16.5" x14ac:dyDescent="0.25">
      <c r="A54" s="75" t="s">
        <v>263</v>
      </c>
      <c r="B54" s="14" t="s">
        <v>264</v>
      </c>
      <c r="C54" s="88">
        <v>2066</v>
      </c>
      <c r="D54" s="16"/>
      <c r="E54" s="87"/>
    </row>
    <row r="55" spans="1:5" ht="16.5" x14ac:dyDescent="0.25">
      <c r="A55" s="75" t="s">
        <v>265</v>
      </c>
      <c r="B55" s="14" t="s">
        <v>266</v>
      </c>
      <c r="C55" s="88">
        <v>2067</v>
      </c>
      <c r="D55" s="16">
        <f>D52+D53-D54</f>
        <v>0</v>
      </c>
      <c r="E55" s="87"/>
    </row>
    <row r="56" spans="1:5" x14ac:dyDescent="0.25">
      <c r="A56" s="60">
        <v>5</v>
      </c>
      <c r="B56" s="31" t="s">
        <v>278</v>
      </c>
      <c r="C56" s="2"/>
      <c r="D56" s="34"/>
    </row>
    <row r="57" spans="1:5" x14ac:dyDescent="0.25">
      <c r="A57" s="76"/>
      <c r="B57" s="8" t="s">
        <v>787</v>
      </c>
      <c r="C57" s="2">
        <v>2001</v>
      </c>
      <c r="D57" s="34"/>
    </row>
    <row r="58" spans="1:5" x14ac:dyDescent="0.25">
      <c r="A58" s="76"/>
      <c r="B58" s="8" t="s">
        <v>788</v>
      </c>
      <c r="C58" s="2">
        <v>2002</v>
      </c>
      <c r="D58" s="34"/>
    </row>
    <row r="59" spans="1:5" x14ac:dyDescent="0.25">
      <c r="A59" s="76"/>
      <c r="B59" s="8" t="s">
        <v>789</v>
      </c>
      <c r="C59" s="2">
        <v>2004</v>
      </c>
      <c r="D59" s="34"/>
    </row>
    <row r="60" spans="1:5" x14ac:dyDescent="0.25">
      <c r="A60" s="76"/>
      <c r="B60" s="8" t="s">
        <v>790</v>
      </c>
      <c r="C60" s="2">
        <v>2003</v>
      </c>
      <c r="D60" s="34"/>
    </row>
    <row r="61" spans="1:5" x14ac:dyDescent="0.25">
      <c r="A61" s="76"/>
      <c r="B61" s="31" t="s">
        <v>279</v>
      </c>
      <c r="C61" s="32">
        <v>2010</v>
      </c>
      <c r="D61" s="33">
        <f>SUM(D57:D60)</f>
        <v>0</v>
      </c>
    </row>
    <row r="62" spans="1:5" x14ac:dyDescent="0.25">
      <c r="A62" s="60">
        <v>6</v>
      </c>
      <c r="B62" s="31" t="s">
        <v>280</v>
      </c>
      <c r="C62" s="32"/>
      <c r="D62" s="33"/>
    </row>
    <row r="63" spans="1:5" x14ac:dyDescent="0.25">
      <c r="A63" s="60"/>
      <c r="B63" s="31" t="s">
        <v>281</v>
      </c>
      <c r="C63" s="32"/>
      <c r="D63" s="33"/>
    </row>
    <row r="64" spans="1:5" x14ac:dyDescent="0.25">
      <c r="A64" s="76"/>
      <c r="B64" s="8" t="s">
        <v>791</v>
      </c>
      <c r="C64" s="2">
        <v>2011</v>
      </c>
      <c r="D64" s="34"/>
    </row>
    <row r="65" spans="1:4" x14ac:dyDescent="0.25">
      <c r="A65" s="76"/>
      <c r="B65" s="8" t="s">
        <v>792</v>
      </c>
      <c r="C65" s="2">
        <v>2012</v>
      </c>
      <c r="D65" s="34"/>
    </row>
    <row r="66" spans="1:4" x14ac:dyDescent="0.25">
      <c r="A66" s="76"/>
      <c r="B66" s="8" t="s">
        <v>793</v>
      </c>
      <c r="C66" s="2">
        <v>2013</v>
      </c>
      <c r="D66" s="34"/>
    </row>
    <row r="67" spans="1:4" x14ac:dyDescent="0.25">
      <c r="A67" s="76"/>
      <c r="B67" s="8" t="s">
        <v>794</v>
      </c>
      <c r="C67" s="2">
        <v>2014</v>
      </c>
      <c r="D67" s="34"/>
    </row>
    <row r="68" spans="1:4" x14ac:dyDescent="0.25">
      <c r="A68" s="76"/>
      <c r="B68" s="8" t="s">
        <v>795</v>
      </c>
      <c r="C68" s="2">
        <v>2019</v>
      </c>
      <c r="D68" s="34"/>
    </row>
    <row r="69" spans="1:4" x14ac:dyDescent="0.25">
      <c r="A69" s="76"/>
      <c r="B69" s="8" t="s">
        <v>796</v>
      </c>
      <c r="C69" s="2">
        <v>2015</v>
      </c>
      <c r="D69" s="34"/>
    </row>
    <row r="70" spans="1:4" x14ac:dyDescent="0.25">
      <c r="A70" s="76"/>
      <c r="B70" s="8" t="s">
        <v>797</v>
      </c>
      <c r="C70" s="2">
        <v>2016</v>
      </c>
      <c r="D70" s="34"/>
    </row>
    <row r="71" spans="1:4" x14ac:dyDescent="0.25">
      <c r="A71" s="76"/>
      <c r="B71" s="8" t="s">
        <v>798</v>
      </c>
      <c r="C71" s="2">
        <v>2017</v>
      </c>
      <c r="D71" s="34"/>
    </row>
    <row r="72" spans="1:4" x14ac:dyDescent="0.25">
      <c r="A72" s="76"/>
      <c r="B72" s="8" t="s">
        <v>799</v>
      </c>
      <c r="C72" s="2">
        <v>2018</v>
      </c>
      <c r="D72" s="34"/>
    </row>
    <row r="73" spans="1:4" x14ac:dyDescent="0.25">
      <c r="A73" s="76"/>
      <c r="B73" s="8" t="s">
        <v>800</v>
      </c>
      <c r="C73" s="2">
        <v>2083</v>
      </c>
      <c r="D73" s="34"/>
    </row>
    <row r="74" spans="1:4" x14ac:dyDescent="0.25">
      <c r="A74" s="76"/>
      <c r="B74" s="8" t="s">
        <v>801</v>
      </c>
      <c r="C74" s="2">
        <v>2081</v>
      </c>
      <c r="D74" s="34"/>
    </row>
    <row r="75" spans="1:4" x14ac:dyDescent="0.25">
      <c r="A75" s="76"/>
      <c r="B75" s="31" t="s">
        <v>673</v>
      </c>
      <c r="C75" s="32">
        <v>2020</v>
      </c>
      <c r="D75" s="33">
        <f>SUM(D64:D74)</f>
        <v>0</v>
      </c>
    </row>
    <row r="76" spans="1:4" x14ac:dyDescent="0.25">
      <c r="A76" s="60">
        <v>7</v>
      </c>
      <c r="B76" s="31" t="s">
        <v>282</v>
      </c>
      <c r="C76" s="32"/>
      <c r="D76" s="33"/>
    </row>
    <row r="77" spans="1:4" x14ac:dyDescent="0.25">
      <c r="A77" s="60"/>
      <c r="B77" s="31" t="s">
        <v>281</v>
      </c>
      <c r="C77" s="32"/>
      <c r="D77" s="33"/>
    </row>
    <row r="78" spans="1:4" x14ac:dyDescent="0.25">
      <c r="A78" s="76"/>
      <c r="B78" s="8" t="s">
        <v>802</v>
      </c>
      <c r="C78" s="2">
        <v>2021</v>
      </c>
      <c r="D78" s="34"/>
    </row>
    <row r="79" spans="1:4" x14ac:dyDescent="0.25">
      <c r="A79" s="76"/>
      <c r="B79" s="8" t="s">
        <v>803</v>
      </c>
      <c r="C79" s="2">
        <v>2025</v>
      </c>
      <c r="D79" s="34"/>
    </row>
    <row r="80" spans="1:4" x14ac:dyDescent="0.25">
      <c r="A80" s="76"/>
      <c r="B80" s="8" t="s">
        <v>804</v>
      </c>
      <c r="C80" s="2">
        <v>2022</v>
      </c>
      <c r="D80" s="34"/>
    </row>
    <row r="81" spans="1:4" x14ac:dyDescent="0.25">
      <c r="A81" s="76"/>
      <c r="B81" s="8" t="s">
        <v>805</v>
      </c>
      <c r="C81" s="2">
        <v>2023</v>
      </c>
      <c r="D81" s="34"/>
    </row>
    <row r="82" spans="1:4" x14ac:dyDescent="0.25">
      <c r="A82" s="76"/>
      <c r="B82" s="8" t="s">
        <v>806</v>
      </c>
      <c r="C82" s="2">
        <v>2024</v>
      </c>
      <c r="D82" s="34"/>
    </row>
    <row r="83" spans="1:4" x14ac:dyDescent="0.25">
      <c r="A83" s="76"/>
      <c r="B83" s="8" t="s">
        <v>807</v>
      </c>
      <c r="C83" s="2">
        <v>2084</v>
      </c>
      <c r="D83" s="34"/>
    </row>
    <row r="84" spans="1:4" x14ac:dyDescent="0.25">
      <c r="A84" s="76"/>
      <c r="B84" s="8" t="s">
        <v>808</v>
      </c>
      <c r="C84" s="2">
        <v>2082</v>
      </c>
      <c r="D84" s="34"/>
    </row>
    <row r="85" spans="1:4" x14ac:dyDescent="0.25">
      <c r="A85" s="76"/>
      <c r="B85" s="31" t="s">
        <v>674</v>
      </c>
      <c r="C85" s="32">
        <v>2030</v>
      </c>
      <c r="D85" s="33">
        <f>SUM(D78:D84)</f>
        <v>0</v>
      </c>
    </row>
    <row r="86" spans="1:4" x14ac:dyDescent="0.25">
      <c r="A86" s="60">
        <v>8</v>
      </c>
      <c r="B86" s="31" t="s">
        <v>283</v>
      </c>
      <c r="C86" s="32">
        <v>2050</v>
      </c>
      <c r="D86" s="34"/>
    </row>
    <row r="87" spans="1:4" x14ac:dyDescent="0.25">
      <c r="A87" s="76">
        <v>9</v>
      </c>
      <c r="B87" s="8" t="s">
        <v>284</v>
      </c>
      <c r="C87" s="2">
        <v>2052</v>
      </c>
      <c r="D87" s="34"/>
    </row>
    <row r="88" spans="1:4" x14ac:dyDescent="0.25">
      <c r="A88" s="60">
        <v>10</v>
      </c>
      <c r="B88" s="31" t="s">
        <v>285</v>
      </c>
      <c r="C88" s="32"/>
      <c r="D88" s="33"/>
    </row>
    <row r="89" spans="1:4" x14ac:dyDescent="0.25">
      <c r="A89" s="76"/>
      <c r="B89" s="8" t="s">
        <v>809</v>
      </c>
      <c r="C89" s="2">
        <v>2053</v>
      </c>
      <c r="D89" s="34"/>
    </row>
    <row r="90" spans="1:4" x14ac:dyDescent="0.25">
      <c r="A90" s="76"/>
      <c r="B90" s="8" t="s">
        <v>810</v>
      </c>
      <c r="C90" s="2">
        <v>2054</v>
      </c>
      <c r="D90" s="34"/>
    </row>
    <row r="91" spans="1:4" x14ac:dyDescent="0.25">
      <c r="A91" s="76"/>
      <c r="B91" s="8" t="s">
        <v>811</v>
      </c>
      <c r="C91" s="2">
        <v>2055</v>
      </c>
      <c r="D91" s="34"/>
    </row>
    <row r="92" spans="1:4" x14ac:dyDescent="0.25">
      <c r="A92" s="76"/>
      <c r="B92" s="8" t="s">
        <v>812</v>
      </c>
      <c r="C92" s="2">
        <v>2056</v>
      </c>
      <c r="D92" s="34"/>
    </row>
    <row r="93" spans="1:4" x14ac:dyDescent="0.25">
      <c r="A93" s="76"/>
      <c r="B93" s="31" t="s">
        <v>286</v>
      </c>
      <c r="C93" s="32">
        <v>2057</v>
      </c>
      <c r="D93" s="33">
        <f>SUM(D89:D92)</f>
        <v>0</v>
      </c>
    </row>
    <row r="94" spans="1:4" x14ac:dyDescent="0.25">
      <c r="A94" s="76">
        <v>11</v>
      </c>
      <c r="B94" s="31" t="s">
        <v>287</v>
      </c>
      <c r="C94" s="2">
        <v>2059</v>
      </c>
      <c r="D94" s="34"/>
    </row>
    <row r="95" spans="1:4" ht="28.5" x14ac:dyDescent="0.25">
      <c r="A95" s="60">
        <v>12</v>
      </c>
      <c r="B95" s="31" t="s">
        <v>717</v>
      </c>
      <c r="C95" s="32">
        <v>2058</v>
      </c>
      <c r="D95" s="33">
        <f>D66+D67+D68+D69+D72+D80+D81+D82+D94</f>
        <v>0</v>
      </c>
    </row>
    <row r="96" spans="1:4" x14ac:dyDescent="0.25">
      <c r="A96" s="60">
        <v>13</v>
      </c>
      <c r="B96" s="31" t="s">
        <v>288</v>
      </c>
      <c r="C96" s="32"/>
      <c r="D96" s="34"/>
    </row>
    <row r="97" spans="1:6" ht="15" customHeight="1" x14ac:dyDescent="0.25">
      <c r="A97" s="60"/>
      <c r="B97" s="8" t="s">
        <v>289</v>
      </c>
      <c r="C97" s="2">
        <v>2061</v>
      </c>
      <c r="D97" s="34"/>
    </row>
    <row r="98" spans="1:6" ht="15" customHeight="1" x14ac:dyDescent="0.25">
      <c r="A98" s="60"/>
      <c r="B98" s="8" t="s">
        <v>290</v>
      </c>
      <c r="C98" s="2">
        <v>2062</v>
      </c>
      <c r="D98" s="34"/>
    </row>
    <row r="99" spans="1:6" ht="15" customHeight="1" x14ac:dyDescent="0.25">
      <c r="A99" s="60"/>
      <c r="B99" s="31" t="s">
        <v>291</v>
      </c>
      <c r="C99" s="32">
        <v>2063</v>
      </c>
      <c r="D99" s="33">
        <f>D97+D98</f>
        <v>0</v>
      </c>
    </row>
    <row r="100" spans="1:6" ht="15" customHeight="1" x14ac:dyDescent="0.25">
      <c r="A100" s="72">
        <v>14</v>
      </c>
      <c r="B100" s="72" t="s">
        <v>1046</v>
      </c>
      <c r="C100" s="52">
        <v>2068</v>
      </c>
      <c r="D100" s="33"/>
    </row>
    <row r="101" spans="1:6" ht="15" customHeight="1" x14ac:dyDescent="0.25">
      <c r="A101" s="1"/>
      <c r="B101" s="47"/>
      <c r="C101" s="48"/>
      <c r="D101" s="49"/>
    </row>
    <row r="102" spans="1:6" ht="15" customHeight="1" x14ac:dyDescent="0.25">
      <c r="A102" s="1"/>
      <c r="B102" s="47"/>
      <c r="C102" s="48"/>
      <c r="D102" s="49"/>
    </row>
    <row r="103" spans="1:6" ht="15" customHeight="1" x14ac:dyDescent="0.25">
      <c r="A103" s="1"/>
      <c r="B103" s="47"/>
      <c r="C103" s="48"/>
      <c r="D103" s="49"/>
    </row>
    <row r="104" spans="1:6" ht="15" customHeight="1" x14ac:dyDescent="0.25">
      <c r="A104" s="35"/>
    </row>
    <row r="105" spans="1:6" ht="15" customHeight="1" x14ac:dyDescent="0.25">
      <c r="A105" s="35"/>
    </row>
    <row r="106" spans="1:6" ht="15" customHeight="1" x14ac:dyDescent="0.25">
      <c r="A106" s="252" t="s">
        <v>858</v>
      </c>
      <c r="B106" s="252"/>
      <c r="C106" s="252"/>
      <c r="D106" s="252"/>
      <c r="E106" s="252"/>
    </row>
    <row r="107" spans="1:6" ht="15" customHeight="1" x14ac:dyDescent="0.25">
      <c r="A107" s="30" t="s">
        <v>859</v>
      </c>
      <c r="B107" s="93" t="s">
        <v>865</v>
      </c>
      <c r="C107" s="52"/>
      <c r="D107" s="50"/>
      <c r="E107" s="72"/>
      <c r="F107" s="72"/>
    </row>
    <row r="108" spans="1:6" ht="15" customHeight="1" x14ac:dyDescent="0.25">
      <c r="A108" s="30">
        <v>1</v>
      </c>
      <c r="B108" s="73" t="s">
        <v>864</v>
      </c>
      <c r="C108" s="52"/>
      <c r="D108" s="50"/>
      <c r="E108" s="72"/>
      <c r="F108" s="72"/>
    </row>
    <row r="109" spans="1:6" ht="15" customHeight="1" x14ac:dyDescent="0.25">
      <c r="A109" s="30">
        <v>2</v>
      </c>
      <c r="B109" s="73" t="s">
        <v>863</v>
      </c>
      <c r="C109" s="52"/>
      <c r="D109" s="50"/>
      <c r="E109" s="72"/>
      <c r="F109" s="72"/>
    </row>
    <row r="110" spans="1:6" ht="15" customHeight="1" x14ac:dyDescent="0.25">
      <c r="A110" s="30">
        <v>3</v>
      </c>
      <c r="B110" s="73" t="s">
        <v>862</v>
      </c>
      <c r="C110" s="52"/>
      <c r="D110" s="50"/>
      <c r="E110" s="72"/>
      <c r="F110" s="72"/>
    </row>
    <row r="111" spans="1:6" ht="15" customHeight="1" x14ac:dyDescent="0.25">
      <c r="A111" s="30">
        <v>4</v>
      </c>
      <c r="B111" s="73" t="s">
        <v>861</v>
      </c>
      <c r="C111" s="52"/>
      <c r="D111" s="50"/>
      <c r="E111" s="72"/>
      <c r="F111" s="72"/>
    </row>
    <row r="112" spans="1:6" ht="15" customHeight="1" x14ac:dyDescent="0.25">
      <c r="A112" s="30">
        <v>5</v>
      </c>
      <c r="B112" s="73" t="s">
        <v>860</v>
      </c>
      <c r="C112" s="52"/>
      <c r="D112" s="50"/>
      <c r="E112" s="72"/>
      <c r="F112" s="72"/>
    </row>
    <row r="113" spans="1:15" x14ac:dyDescent="0.25">
      <c r="A113" s="58">
        <v>6</v>
      </c>
      <c r="B113" s="73" t="s">
        <v>866</v>
      </c>
      <c r="C113" s="52"/>
      <c r="D113" s="50"/>
      <c r="E113" s="72"/>
      <c r="F113" s="72"/>
    </row>
    <row r="114" spans="1:15" x14ac:dyDescent="0.25">
      <c r="A114" s="58">
        <v>7</v>
      </c>
      <c r="B114" s="73" t="s">
        <v>867</v>
      </c>
      <c r="C114" s="127" t="s">
        <v>868</v>
      </c>
      <c r="D114" s="55" t="s">
        <v>869</v>
      </c>
      <c r="E114" s="57" t="s">
        <v>870</v>
      </c>
      <c r="F114" s="57" t="s">
        <v>164</v>
      </c>
    </row>
    <row r="115" spans="1:15" x14ac:dyDescent="0.25">
      <c r="A115" s="94"/>
      <c r="B115" s="73"/>
      <c r="C115" s="52"/>
      <c r="D115" s="50"/>
      <c r="E115" s="72"/>
      <c r="F115" s="72"/>
    </row>
    <row r="116" spans="1:15" x14ac:dyDescent="0.25">
      <c r="A116" s="94"/>
      <c r="B116" s="178" t="s">
        <v>1255</v>
      </c>
      <c r="C116" s="261" t="s">
        <v>1308</v>
      </c>
      <c r="D116" s="262"/>
      <c r="E116" s="262"/>
      <c r="F116" s="263"/>
    </row>
    <row r="117" spans="1:15" ht="30" x14ac:dyDescent="0.25">
      <c r="A117" s="94"/>
      <c r="B117" s="178" t="s">
        <v>1240</v>
      </c>
      <c r="C117" s="261"/>
      <c r="D117" s="262"/>
      <c r="E117" s="262"/>
      <c r="F117" s="263"/>
    </row>
    <row r="118" spans="1:15" x14ac:dyDescent="0.25">
      <c r="A118" s="58">
        <v>8</v>
      </c>
      <c r="B118" s="73" t="s">
        <v>871</v>
      </c>
      <c r="C118" s="52"/>
      <c r="D118" s="50"/>
      <c r="E118" s="72"/>
      <c r="F118" s="72"/>
    </row>
    <row r="119" spans="1:15" x14ac:dyDescent="0.25">
      <c r="A119" s="257" t="s">
        <v>872</v>
      </c>
      <c r="B119" s="257"/>
      <c r="C119" s="257"/>
      <c r="D119" s="257"/>
      <c r="E119" s="257"/>
      <c r="F119" s="257"/>
    </row>
    <row r="120" spans="1:15" ht="21" x14ac:dyDescent="0.25">
      <c r="A120" s="98" t="s">
        <v>873</v>
      </c>
      <c r="B120" s="98" t="s">
        <v>861</v>
      </c>
      <c r="C120" s="98" t="s">
        <v>874</v>
      </c>
      <c r="D120" s="98" t="s">
        <v>863</v>
      </c>
      <c r="E120" s="98" t="s">
        <v>860</v>
      </c>
      <c r="F120" s="98" t="s">
        <v>866</v>
      </c>
      <c r="G120" s="98" t="s">
        <v>875</v>
      </c>
      <c r="H120" s="98" t="s">
        <v>876</v>
      </c>
      <c r="I120" s="98" t="s">
        <v>877</v>
      </c>
      <c r="J120" s="98" t="s">
        <v>878</v>
      </c>
      <c r="K120" s="98" t="s">
        <v>879</v>
      </c>
      <c r="L120" s="98" t="s">
        <v>880</v>
      </c>
      <c r="M120" s="98" t="s">
        <v>881</v>
      </c>
    </row>
    <row r="121" spans="1:15" x14ac:dyDescent="0.25">
      <c r="A121" s="95"/>
      <c r="B121" s="95"/>
      <c r="C121" s="95"/>
      <c r="D121" s="95"/>
      <c r="E121" s="95"/>
      <c r="F121" s="95"/>
      <c r="G121" s="95"/>
      <c r="H121" s="95"/>
      <c r="I121" s="95"/>
      <c r="J121" s="95"/>
      <c r="K121" s="95"/>
      <c r="L121" s="96"/>
      <c r="M121" s="97"/>
    </row>
    <row r="122" spans="1:15" x14ac:dyDescent="0.25">
      <c r="A122" s="95"/>
      <c r="B122" s="95"/>
      <c r="C122" s="95"/>
      <c r="D122" s="95"/>
      <c r="E122" s="95"/>
      <c r="F122" s="95"/>
      <c r="G122" s="95"/>
      <c r="H122" s="95"/>
      <c r="I122" s="95"/>
      <c r="J122" s="95"/>
      <c r="K122" s="95"/>
      <c r="L122" s="96"/>
      <c r="M122" s="97"/>
    </row>
    <row r="123" spans="1:15" ht="21" x14ac:dyDescent="0.25">
      <c r="A123" s="236" t="s">
        <v>331</v>
      </c>
      <c r="B123" s="239" t="s">
        <v>1434</v>
      </c>
      <c r="C123" s="236"/>
      <c r="D123" s="236"/>
      <c r="E123" s="236"/>
      <c r="F123" s="236"/>
      <c r="G123" s="236"/>
      <c r="H123" s="236"/>
      <c r="I123" s="236"/>
      <c r="J123" s="236"/>
      <c r="K123" s="236"/>
      <c r="L123" s="237"/>
      <c r="M123" s="238"/>
    </row>
    <row r="124" spans="1:15" ht="15" customHeight="1" x14ac:dyDescent="0.25">
      <c r="A124" s="252" t="s">
        <v>1182</v>
      </c>
      <c r="B124" s="252"/>
      <c r="C124" s="252"/>
      <c r="D124" s="252"/>
      <c r="E124" s="252"/>
    </row>
    <row r="125" spans="1:15" ht="51" customHeight="1" x14ac:dyDescent="0.25">
      <c r="A125" s="255" t="s">
        <v>277</v>
      </c>
      <c r="B125" s="253" t="s">
        <v>292</v>
      </c>
      <c r="C125" s="253" t="s">
        <v>293</v>
      </c>
      <c r="D125" s="249" t="s">
        <v>294</v>
      </c>
      <c r="E125" s="249"/>
      <c r="F125" s="258" t="s">
        <v>1181</v>
      </c>
      <c r="G125" s="259"/>
      <c r="H125" s="259"/>
      <c r="I125" s="260"/>
      <c r="J125" s="248" t="s">
        <v>1166</v>
      </c>
      <c r="K125" s="248"/>
      <c r="L125" s="248"/>
      <c r="M125" s="248"/>
      <c r="N125" s="248"/>
      <c r="O125" s="248"/>
    </row>
    <row r="126" spans="1:15" ht="29.25" customHeight="1" x14ac:dyDescent="0.25">
      <c r="A126" s="256"/>
      <c r="B126" s="254"/>
      <c r="C126" s="254"/>
      <c r="D126" s="123" t="s">
        <v>962</v>
      </c>
      <c r="E126" s="123" t="s">
        <v>1167</v>
      </c>
      <c r="F126" s="125" t="s">
        <v>1050</v>
      </c>
      <c r="G126" s="128" t="s">
        <v>1049</v>
      </c>
      <c r="H126" s="128" t="s">
        <v>1048</v>
      </c>
      <c r="I126" s="128" t="s">
        <v>1047</v>
      </c>
      <c r="J126" s="125" t="s">
        <v>1051</v>
      </c>
      <c r="K126" s="128" t="s">
        <v>1052</v>
      </c>
      <c r="L126" s="128" t="s">
        <v>1053</v>
      </c>
      <c r="M126" s="128" t="s">
        <v>1054</v>
      </c>
      <c r="N126" s="180" t="s">
        <v>1261</v>
      </c>
      <c r="O126" s="181" t="s">
        <v>1254</v>
      </c>
    </row>
    <row r="127" spans="1:15" x14ac:dyDescent="0.25">
      <c r="A127" s="30">
        <v>1</v>
      </c>
      <c r="B127" s="38" t="s">
        <v>295</v>
      </c>
      <c r="C127" s="32">
        <v>1</v>
      </c>
      <c r="D127" s="39"/>
      <c r="E127" s="72"/>
      <c r="F127" s="125"/>
      <c r="G127" s="126"/>
      <c r="H127" s="126"/>
      <c r="I127" s="126"/>
      <c r="J127" s="125"/>
      <c r="K127" s="126"/>
      <c r="L127" s="126"/>
      <c r="M127" s="179">
        <f>+J127+K127+L127</f>
        <v>0</v>
      </c>
      <c r="N127" s="182"/>
      <c r="O127" s="183">
        <f>+M127+N127</f>
        <v>0</v>
      </c>
    </row>
    <row r="128" spans="1:15" x14ac:dyDescent="0.25">
      <c r="A128" s="30">
        <v>2</v>
      </c>
      <c r="B128" s="38" t="s">
        <v>296</v>
      </c>
      <c r="C128" s="32">
        <v>29</v>
      </c>
      <c r="D128" s="39"/>
      <c r="E128" s="72"/>
      <c r="F128" s="125"/>
      <c r="G128" s="126"/>
      <c r="H128" s="126"/>
      <c r="I128" s="126"/>
      <c r="J128" s="125"/>
      <c r="K128" s="126"/>
      <c r="L128" s="126"/>
      <c r="M128" s="179">
        <f t="shared" ref="M128:M164" si="0">+J128+K128+L128</f>
        <v>0</v>
      </c>
      <c r="N128" s="182"/>
      <c r="O128" s="183">
        <f t="shared" ref="O128:O165" si="1">+M128+N128</f>
        <v>0</v>
      </c>
    </row>
    <row r="129" spans="1:15" x14ac:dyDescent="0.25">
      <c r="A129" s="30">
        <v>3</v>
      </c>
      <c r="B129" s="38" t="s">
        <v>297</v>
      </c>
      <c r="C129" s="32">
        <v>2</v>
      </c>
      <c r="D129" s="39"/>
      <c r="E129" s="72"/>
      <c r="F129" s="125"/>
      <c r="G129" s="126"/>
      <c r="H129" s="126"/>
      <c r="I129" s="126"/>
      <c r="J129" s="125"/>
      <c r="K129" s="126"/>
      <c r="L129" s="126"/>
      <c r="M129" s="179">
        <f t="shared" si="0"/>
        <v>0</v>
      </c>
      <c r="N129" s="182"/>
      <c r="O129" s="183">
        <f t="shared" si="1"/>
        <v>0</v>
      </c>
    </row>
    <row r="130" spans="1:15" x14ac:dyDescent="0.25">
      <c r="A130" s="30">
        <v>4</v>
      </c>
      <c r="B130" s="38" t="s">
        <v>298</v>
      </c>
      <c r="C130" s="32">
        <v>3</v>
      </c>
      <c r="D130" s="39"/>
      <c r="E130" s="72"/>
      <c r="F130" s="125"/>
      <c r="G130" s="126"/>
      <c r="H130" s="126"/>
      <c r="I130" s="126"/>
      <c r="J130" s="125"/>
      <c r="K130" s="126"/>
      <c r="L130" s="126"/>
      <c r="M130" s="179">
        <f t="shared" si="0"/>
        <v>0</v>
      </c>
      <c r="N130" s="182"/>
      <c r="O130" s="183">
        <f t="shared" si="1"/>
        <v>0</v>
      </c>
    </row>
    <row r="131" spans="1:15" x14ac:dyDescent="0.25">
      <c r="A131" s="30">
        <v>5</v>
      </c>
      <c r="B131" s="38" t="s">
        <v>299</v>
      </c>
      <c r="C131" s="32">
        <v>36</v>
      </c>
      <c r="D131" s="39"/>
      <c r="E131" s="72"/>
      <c r="F131" s="125"/>
      <c r="G131" s="126"/>
      <c r="H131" s="126"/>
      <c r="I131" s="126"/>
      <c r="J131" s="125"/>
      <c r="K131" s="126"/>
      <c r="L131" s="126"/>
      <c r="M131" s="179">
        <f t="shared" si="0"/>
        <v>0</v>
      </c>
      <c r="N131" s="182"/>
      <c r="O131" s="183">
        <f t="shared" si="1"/>
        <v>0</v>
      </c>
    </row>
    <row r="132" spans="1:15" x14ac:dyDescent="0.25">
      <c r="A132" s="30">
        <v>6</v>
      </c>
      <c r="B132" s="38" t="s">
        <v>300</v>
      </c>
      <c r="C132" s="32">
        <v>26</v>
      </c>
      <c r="D132" s="39"/>
      <c r="E132" s="72"/>
      <c r="F132" s="125"/>
      <c r="G132" s="126"/>
      <c r="H132" s="126"/>
      <c r="I132" s="126"/>
      <c r="J132" s="125"/>
      <c r="K132" s="126"/>
      <c r="L132" s="126"/>
      <c r="M132" s="179">
        <f t="shared" si="0"/>
        <v>0</v>
      </c>
      <c r="N132" s="182"/>
      <c r="O132" s="183">
        <f t="shared" si="1"/>
        <v>0</v>
      </c>
    </row>
    <row r="133" spans="1:15" x14ac:dyDescent="0.25">
      <c r="A133" s="30">
        <v>7</v>
      </c>
      <c r="B133" s="38" t="s">
        <v>301</v>
      </c>
      <c r="C133" s="32">
        <v>4</v>
      </c>
      <c r="D133" s="39"/>
      <c r="E133" s="72"/>
      <c r="F133" s="125"/>
      <c r="G133" s="126"/>
      <c r="H133" s="126"/>
      <c r="I133" s="126"/>
      <c r="J133" s="125"/>
      <c r="K133" s="126"/>
      <c r="L133" s="126"/>
      <c r="M133" s="179">
        <f t="shared" si="0"/>
        <v>0</v>
      </c>
      <c r="N133" s="182"/>
      <c r="O133" s="183">
        <f t="shared" si="1"/>
        <v>0</v>
      </c>
    </row>
    <row r="134" spans="1:15" x14ac:dyDescent="0.25">
      <c r="A134" s="30">
        <v>8</v>
      </c>
      <c r="B134" s="38" t="s">
        <v>302</v>
      </c>
      <c r="C134" s="32">
        <v>5</v>
      </c>
      <c r="D134" s="39"/>
      <c r="E134" s="72"/>
      <c r="F134" s="125"/>
      <c r="G134" s="126"/>
      <c r="H134" s="126"/>
      <c r="I134" s="126"/>
      <c r="J134" s="125"/>
      <c r="K134" s="126"/>
      <c r="L134" s="126"/>
      <c r="M134" s="179">
        <f t="shared" si="0"/>
        <v>0</v>
      </c>
      <c r="N134" s="182"/>
      <c r="O134" s="183">
        <f t="shared" si="1"/>
        <v>0</v>
      </c>
    </row>
    <row r="135" spans="1:15" x14ac:dyDescent="0.25">
      <c r="A135" s="30">
        <v>9</v>
      </c>
      <c r="B135" s="38" t="s">
        <v>303</v>
      </c>
      <c r="C135" s="32">
        <v>6</v>
      </c>
      <c r="D135" s="39"/>
      <c r="E135" s="72"/>
      <c r="F135" s="125"/>
      <c r="G135" s="126"/>
      <c r="H135" s="126"/>
      <c r="I135" s="126"/>
      <c r="J135" s="125"/>
      <c r="K135" s="126"/>
      <c r="L135" s="126"/>
      <c r="M135" s="179">
        <f t="shared" si="0"/>
        <v>0</v>
      </c>
      <c r="N135" s="182"/>
      <c r="O135" s="183">
        <f t="shared" si="1"/>
        <v>0</v>
      </c>
    </row>
    <row r="136" spans="1:15" x14ac:dyDescent="0.25">
      <c r="A136" s="30">
        <v>10</v>
      </c>
      <c r="B136" s="38" t="s">
        <v>304</v>
      </c>
      <c r="C136" s="32">
        <v>7</v>
      </c>
      <c r="D136" s="39"/>
      <c r="E136" s="72"/>
      <c r="F136" s="125"/>
      <c r="G136" s="126"/>
      <c r="H136" s="126"/>
      <c r="I136" s="126"/>
      <c r="J136" s="125"/>
      <c r="K136" s="126"/>
      <c r="L136" s="126"/>
      <c r="M136" s="179">
        <f t="shared" si="0"/>
        <v>0</v>
      </c>
      <c r="N136" s="182"/>
      <c r="O136" s="183">
        <f t="shared" si="1"/>
        <v>0</v>
      </c>
    </row>
    <row r="137" spans="1:15" x14ac:dyDescent="0.25">
      <c r="A137" s="30">
        <v>11</v>
      </c>
      <c r="B137" s="38" t="s">
        <v>305</v>
      </c>
      <c r="C137" s="32">
        <v>34</v>
      </c>
      <c r="D137" s="39"/>
      <c r="E137" s="72"/>
      <c r="F137" s="125"/>
      <c r="G137" s="126"/>
      <c r="H137" s="126"/>
      <c r="I137" s="126"/>
      <c r="J137" s="125"/>
      <c r="K137" s="126"/>
      <c r="L137" s="126"/>
      <c r="M137" s="179">
        <f t="shared" si="0"/>
        <v>0</v>
      </c>
      <c r="N137" s="182"/>
      <c r="O137" s="183">
        <f t="shared" si="1"/>
        <v>0</v>
      </c>
    </row>
    <row r="138" spans="1:15" x14ac:dyDescent="0.25">
      <c r="A138" s="30">
        <v>12</v>
      </c>
      <c r="B138" s="38" t="s">
        <v>306</v>
      </c>
      <c r="C138" s="32">
        <v>8</v>
      </c>
      <c r="D138" s="39"/>
      <c r="E138" s="72"/>
      <c r="F138" s="125"/>
      <c r="G138" s="126"/>
      <c r="H138" s="126"/>
      <c r="I138" s="126"/>
      <c r="J138" s="125"/>
      <c r="K138" s="126"/>
      <c r="L138" s="126"/>
      <c r="M138" s="179">
        <f t="shared" si="0"/>
        <v>0</v>
      </c>
      <c r="N138" s="182"/>
      <c r="O138" s="183">
        <f t="shared" si="1"/>
        <v>0</v>
      </c>
    </row>
    <row r="139" spans="1:15" x14ac:dyDescent="0.25">
      <c r="A139" s="30">
        <v>13</v>
      </c>
      <c r="B139" s="38" t="s">
        <v>307</v>
      </c>
      <c r="C139" s="32">
        <v>9</v>
      </c>
      <c r="D139" s="39"/>
      <c r="E139" s="72"/>
      <c r="F139" s="125"/>
      <c r="G139" s="126"/>
      <c r="H139" s="126"/>
      <c r="I139" s="126"/>
      <c r="J139" s="125"/>
      <c r="K139" s="126"/>
      <c r="L139" s="126"/>
      <c r="M139" s="179">
        <f t="shared" si="0"/>
        <v>0</v>
      </c>
      <c r="N139" s="182"/>
      <c r="O139" s="183">
        <f t="shared" si="1"/>
        <v>0</v>
      </c>
    </row>
    <row r="140" spans="1:15" x14ac:dyDescent="0.25">
      <c r="A140" s="30">
        <v>14</v>
      </c>
      <c r="B140" s="38" t="s">
        <v>308</v>
      </c>
      <c r="C140" s="32">
        <v>10</v>
      </c>
      <c r="D140" s="39"/>
      <c r="E140" s="72"/>
      <c r="F140" s="125"/>
      <c r="G140" s="126"/>
      <c r="H140" s="126"/>
      <c r="I140" s="126"/>
      <c r="J140" s="125"/>
      <c r="K140" s="126"/>
      <c r="L140" s="126"/>
      <c r="M140" s="179">
        <f t="shared" si="0"/>
        <v>0</v>
      </c>
      <c r="N140" s="182"/>
      <c r="O140" s="183">
        <f t="shared" si="1"/>
        <v>0</v>
      </c>
    </row>
    <row r="141" spans="1:15" x14ac:dyDescent="0.25">
      <c r="A141" s="30">
        <v>15</v>
      </c>
      <c r="B141" s="38" t="s">
        <v>309</v>
      </c>
      <c r="C141" s="32">
        <v>11</v>
      </c>
      <c r="D141" s="39"/>
      <c r="E141" s="72"/>
      <c r="F141" s="125"/>
      <c r="G141" s="126"/>
      <c r="H141" s="126"/>
      <c r="I141" s="126"/>
      <c r="J141" s="125"/>
      <c r="K141" s="126"/>
      <c r="L141" s="126"/>
      <c r="M141" s="179">
        <f t="shared" si="0"/>
        <v>0</v>
      </c>
      <c r="N141" s="182"/>
      <c r="O141" s="183">
        <f t="shared" si="1"/>
        <v>0</v>
      </c>
    </row>
    <row r="142" spans="1:15" x14ac:dyDescent="0.25">
      <c r="A142" s="30">
        <v>16</v>
      </c>
      <c r="B142" s="38" t="s">
        <v>310</v>
      </c>
      <c r="C142" s="32">
        <v>12</v>
      </c>
      <c r="D142" s="39"/>
      <c r="E142" s="72"/>
      <c r="F142" s="125"/>
      <c r="G142" s="126"/>
      <c r="H142" s="126"/>
      <c r="I142" s="126"/>
      <c r="J142" s="125"/>
      <c r="K142" s="126"/>
      <c r="L142" s="126"/>
      <c r="M142" s="179">
        <f t="shared" si="0"/>
        <v>0</v>
      </c>
      <c r="N142" s="182"/>
      <c r="O142" s="183">
        <f t="shared" si="1"/>
        <v>0</v>
      </c>
    </row>
    <row r="143" spans="1:15" x14ac:dyDescent="0.25">
      <c r="A143" s="30">
        <v>17</v>
      </c>
      <c r="B143" s="38" t="s">
        <v>311</v>
      </c>
      <c r="C143" s="32">
        <v>13</v>
      </c>
      <c r="D143" s="39"/>
      <c r="E143" s="72"/>
      <c r="F143" s="125"/>
      <c r="G143" s="126"/>
      <c r="H143" s="126"/>
      <c r="I143" s="126"/>
      <c r="J143" s="125"/>
      <c r="K143" s="126"/>
      <c r="L143" s="126"/>
      <c r="M143" s="179">
        <f t="shared" si="0"/>
        <v>0</v>
      </c>
      <c r="N143" s="182"/>
      <c r="O143" s="183">
        <f t="shared" si="1"/>
        <v>0</v>
      </c>
    </row>
    <row r="144" spans="1:15" x14ac:dyDescent="0.25">
      <c r="A144" s="30">
        <v>18</v>
      </c>
      <c r="B144" s="38" t="s">
        <v>312</v>
      </c>
      <c r="C144" s="32">
        <v>30</v>
      </c>
      <c r="D144" s="39"/>
      <c r="E144" s="72"/>
      <c r="F144" s="125"/>
      <c r="G144" s="126"/>
      <c r="H144" s="126"/>
      <c r="I144" s="126"/>
      <c r="J144" s="125"/>
      <c r="K144" s="126"/>
      <c r="L144" s="126"/>
      <c r="M144" s="179">
        <f t="shared" si="0"/>
        <v>0</v>
      </c>
      <c r="N144" s="182"/>
      <c r="O144" s="183">
        <f t="shared" si="1"/>
        <v>0</v>
      </c>
    </row>
    <row r="145" spans="1:15" x14ac:dyDescent="0.25">
      <c r="A145" s="30">
        <v>19</v>
      </c>
      <c r="B145" s="38" t="s">
        <v>313</v>
      </c>
      <c r="C145" s="32">
        <v>14</v>
      </c>
      <c r="D145" s="39"/>
      <c r="E145" s="72"/>
      <c r="F145" s="125"/>
      <c r="G145" s="126"/>
      <c r="H145" s="126"/>
      <c r="I145" s="126"/>
      <c r="J145" s="125"/>
      <c r="K145" s="126"/>
      <c r="L145" s="126"/>
      <c r="M145" s="179">
        <f t="shared" si="0"/>
        <v>0</v>
      </c>
      <c r="N145" s="182"/>
      <c r="O145" s="183">
        <f t="shared" si="1"/>
        <v>0</v>
      </c>
    </row>
    <row r="146" spans="1:15" x14ac:dyDescent="0.25">
      <c r="A146" s="30">
        <v>20</v>
      </c>
      <c r="B146" s="38" t="s">
        <v>314</v>
      </c>
      <c r="C146" s="32">
        <v>15</v>
      </c>
      <c r="D146" s="39"/>
      <c r="E146" s="72"/>
      <c r="F146" s="125"/>
      <c r="G146" s="126"/>
      <c r="H146" s="126"/>
      <c r="I146" s="126"/>
      <c r="J146" s="125"/>
      <c r="K146" s="126"/>
      <c r="L146" s="126"/>
      <c r="M146" s="179">
        <f t="shared" si="0"/>
        <v>0</v>
      </c>
      <c r="N146" s="182"/>
      <c r="O146" s="183">
        <f t="shared" si="1"/>
        <v>0</v>
      </c>
    </row>
    <row r="147" spans="1:15" x14ac:dyDescent="0.25">
      <c r="A147" s="30">
        <v>21</v>
      </c>
      <c r="B147" s="38" t="s">
        <v>315</v>
      </c>
      <c r="C147" s="32">
        <v>16</v>
      </c>
      <c r="D147" s="39"/>
      <c r="E147" s="72"/>
      <c r="F147" s="125"/>
      <c r="G147" s="126"/>
      <c r="H147" s="126"/>
      <c r="I147" s="126"/>
      <c r="J147" s="125"/>
      <c r="K147" s="126"/>
      <c r="L147" s="126"/>
      <c r="M147" s="179">
        <f t="shared" si="0"/>
        <v>0</v>
      </c>
      <c r="N147" s="182"/>
      <c r="O147" s="183">
        <f t="shared" si="1"/>
        <v>0</v>
      </c>
    </row>
    <row r="148" spans="1:15" x14ac:dyDescent="0.25">
      <c r="A148" s="30">
        <v>22</v>
      </c>
      <c r="B148" s="38" t="s">
        <v>316</v>
      </c>
      <c r="C148" s="32">
        <v>17</v>
      </c>
      <c r="D148" s="39"/>
      <c r="E148" s="72"/>
      <c r="F148" s="125"/>
      <c r="G148" s="126"/>
      <c r="H148" s="126"/>
      <c r="I148" s="126"/>
      <c r="J148" s="125"/>
      <c r="K148" s="126"/>
      <c r="L148" s="126"/>
      <c r="M148" s="179">
        <f t="shared" si="0"/>
        <v>0</v>
      </c>
      <c r="N148" s="182"/>
      <c r="O148" s="183">
        <f t="shared" si="1"/>
        <v>0</v>
      </c>
    </row>
    <row r="149" spans="1:15" x14ac:dyDescent="0.25">
      <c r="A149" s="30">
        <v>23</v>
      </c>
      <c r="B149" s="38" t="s">
        <v>317</v>
      </c>
      <c r="C149" s="32">
        <v>18</v>
      </c>
      <c r="D149" s="39"/>
      <c r="E149" s="72"/>
      <c r="F149" s="125"/>
      <c r="G149" s="126"/>
      <c r="H149" s="126"/>
      <c r="I149" s="126"/>
      <c r="J149" s="125"/>
      <c r="K149" s="126"/>
      <c r="L149" s="126"/>
      <c r="M149" s="179">
        <f t="shared" si="0"/>
        <v>0</v>
      </c>
      <c r="N149" s="182"/>
      <c r="O149" s="183">
        <f t="shared" si="1"/>
        <v>0</v>
      </c>
    </row>
    <row r="150" spans="1:15" x14ac:dyDescent="0.25">
      <c r="A150" s="30">
        <v>24</v>
      </c>
      <c r="B150" s="38" t="s">
        <v>318</v>
      </c>
      <c r="C150" s="32">
        <v>19</v>
      </c>
      <c r="D150" s="39"/>
      <c r="E150" s="72"/>
      <c r="F150" s="125"/>
      <c r="G150" s="126"/>
      <c r="H150" s="126"/>
      <c r="I150" s="126"/>
      <c r="J150" s="125"/>
      <c r="K150" s="126"/>
      <c r="L150" s="126"/>
      <c r="M150" s="179">
        <f t="shared" si="0"/>
        <v>0</v>
      </c>
      <c r="N150" s="182"/>
      <c r="O150" s="183">
        <f t="shared" si="1"/>
        <v>0</v>
      </c>
    </row>
    <row r="151" spans="1:15" x14ac:dyDescent="0.25">
      <c r="A151" s="30">
        <v>25</v>
      </c>
      <c r="B151" s="38" t="s">
        <v>319</v>
      </c>
      <c r="C151" s="32">
        <v>37</v>
      </c>
      <c r="D151" s="39"/>
      <c r="E151" s="72"/>
      <c r="F151" s="125"/>
      <c r="G151" s="126"/>
      <c r="H151" s="126"/>
      <c r="I151" s="126"/>
      <c r="J151" s="125"/>
      <c r="K151" s="126"/>
      <c r="L151" s="126"/>
      <c r="M151" s="179">
        <f t="shared" si="0"/>
        <v>0</v>
      </c>
      <c r="N151" s="182"/>
      <c r="O151" s="183">
        <f t="shared" si="1"/>
        <v>0</v>
      </c>
    </row>
    <row r="152" spans="1:15" x14ac:dyDescent="0.25">
      <c r="A152" s="30">
        <v>26</v>
      </c>
      <c r="B152" s="38" t="s">
        <v>320</v>
      </c>
      <c r="C152" s="32">
        <v>20</v>
      </c>
      <c r="D152" s="39"/>
      <c r="E152" s="72"/>
      <c r="F152" s="125"/>
      <c r="G152" s="126"/>
      <c r="H152" s="126"/>
      <c r="I152" s="126"/>
      <c r="J152" s="125"/>
      <c r="K152" s="126"/>
      <c r="L152" s="126"/>
      <c r="M152" s="179">
        <f t="shared" si="0"/>
        <v>0</v>
      </c>
      <c r="N152" s="182"/>
      <c r="O152" s="183">
        <f t="shared" si="1"/>
        <v>0</v>
      </c>
    </row>
    <row r="153" spans="1:15" x14ac:dyDescent="0.25">
      <c r="A153" s="30">
        <v>27</v>
      </c>
      <c r="B153" s="38" t="s">
        <v>321</v>
      </c>
      <c r="C153" s="32">
        <v>21</v>
      </c>
      <c r="D153" s="39"/>
      <c r="E153" s="72"/>
      <c r="F153" s="125"/>
      <c r="G153" s="126"/>
      <c r="H153" s="126"/>
      <c r="I153" s="126"/>
      <c r="J153" s="125"/>
      <c r="K153" s="126"/>
      <c r="L153" s="126"/>
      <c r="M153" s="179">
        <f t="shared" si="0"/>
        <v>0</v>
      </c>
      <c r="N153" s="182"/>
      <c r="O153" s="183">
        <f t="shared" si="1"/>
        <v>0</v>
      </c>
    </row>
    <row r="154" spans="1:15" x14ac:dyDescent="0.25">
      <c r="A154" s="30">
        <v>28</v>
      </c>
      <c r="B154" s="38" t="s">
        <v>322</v>
      </c>
      <c r="C154" s="32">
        <v>35</v>
      </c>
      <c r="D154" s="39"/>
      <c r="E154" s="72"/>
      <c r="F154" s="125"/>
      <c r="G154" s="126"/>
      <c r="H154" s="126"/>
      <c r="I154" s="126"/>
      <c r="J154" s="125"/>
      <c r="K154" s="126"/>
      <c r="L154" s="126"/>
      <c r="M154" s="179">
        <f t="shared" si="0"/>
        <v>0</v>
      </c>
      <c r="N154" s="182"/>
      <c r="O154" s="183">
        <f t="shared" si="1"/>
        <v>0</v>
      </c>
    </row>
    <row r="155" spans="1:15" x14ac:dyDescent="0.25">
      <c r="A155" s="30">
        <v>29</v>
      </c>
      <c r="B155" s="38" t="s">
        <v>323</v>
      </c>
      <c r="C155" s="32">
        <v>22</v>
      </c>
      <c r="D155" s="39"/>
      <c r="E155" s="72"/>
      <c r="F155" s="125"/>
      <c r="G155" s="126"/>
      <c r="H155" s="126"/>
      <c r="I155" s="126"/>
      <c r="J155" s="125"/>
      <c r="K155" s="126"/>
      <c r="L155" s="126"/>
      <c r="M155" s="179">
        <f t="shared" si="0"/>
        <v>0</v>
      </c>
      <c r="N155" s="182"/>
      <c r="O155" s="183">
        <f t="shared" si="1"/>
        <v>0</v>
      </c>
    </row>
    <row r="156" spans="1:15" x14ac:dyDescent="0.25">
      <c r="A156" s="30">
        <v>30</v>
      </c>
      <c r="B156" s="38" t="s">
        <v>324</v>
      </c>
      <c r="C156" s="32">
        <v>23</v>
      </c>
      <c r="D156" s="39"/>
      <c r="E156" s="72"/>
      <c r="F156" s="125"/>
      <c r="G156" s="126"/>
      <c r="H156" s="126"/>
      <c r="I156" s="126"/>
      <c r="J156" s="125"/>
      <c r="K156" s="126"/>
      <c r="L156" s="126"/>
      <c r="M156" s="179">
        <f t="shared" si="0"/>
        <v>0</v>
      </c>
      <c r="N156" s="182"/>
      <c r="O156" s="183">
        <f t="shared" si="1"/>
        <v>0</v>
      </c>
    </row>
    <row r="157" spans="1:15" x14ac:dyDescent="0.25">
      <c r="A157" s="30">
        <v>31</v>
      </c>
      <c r="B157" s="38" t="s">
        <v>325</v>
      </c>
      <c r="C157" s="32">
        <v>24</v>
      </c>
      <c r="D157" s="39"/>
      <c r="E157" s="72"/>
      <c r="F157" s="125"/>
      <c r="G157" s="126"/>
      <c r="H157" s="126"/>
      <c r="I157" s="126"/>
      <c r="J157" s="125"/>
      <c r="K157" s="126"/>
      <c r="L157" s="126"/>
      <c r="M157" s="179">
        <f t="shared" si="0"/>
        <v>0</v>
      </c>
      <c r="N157" s="182"/>
      <c r="O157" s="183">
        <f t="shared" si="1"/>
        <v>0</v>
      </c>
    </row>
    <row r="158" spans="1:15" x14ac:dyDescent="0.25">
      <c r="A158" s="30">
        <v>32</v>
      </c>
      <c r="B158" s="38" t="s">
        <v>326</v>
      </c>
      <c r="C158" s="32">
        <v>31</v>
      </c>
      <c r="D158" s="39"/>
      <c r="E158" s="72"/>
      <c r="F158" s="125"/>
      <c r="G158" s="126"/>
      <c r="H158" s="126"/>
      <c r="I158" s="126"/>
      <c r="J158" s="125"/>
      <c r="K158" s="126"/>
      <c r="L158" s="126"/>
      <c r="M158" s="179">
        <f t="shared" si="0"/>
        <v>0</v>
      </c>
      <c r="N158" s="182"/>
      <c r="O158" s="183">
        <f t="shared" si="1"/>
        <v>0</v>
      </c>
    </row>
    <row r="159" spans="1:15" x14ac:dyDescent="0.25">
      <c r="A159" s="30">
        <v>33</v>
      </c>
      <c r="B159" s="38" t="s">
        <v>327</v>
      </c>
      <c r="C159" s="32">
        <v>32</v>
      </c>
      <c r="D159" s="39"/>
      <c r="E159" s="72"/>
      <c r="F159" s="125"/>
      <c r="G159" s="126"/>
      <c r="H159" s="126"/>
      <c r="I159" s="126"/>
      <c r="J159" s="125"/>
      <c r="K159" s="126"/>
      <c r="L159" s="126"/>
      <c r="M159" s="179">
        <f t="shared" si="0"/>
        <v>0</v>
      </c>
      <c r="N159" s="182"/>
      <c r="O159" s="183">
        <f t="shared" si="1"/>
        <v>0</v>
      </c>
    </row>
    <row r="160" spans="1:15" x14ac:dyDescent="0.25">
      <c r="A160" s="30">
        <v>34</v>
      </c>
      <c r="B160" s="38" t="s">
        <v>328</v>
      </c>
      <c r="C160" s="32">
        <v>25</v>
      </c>
      <c r="D160" s="39"/>
      <c r="E160" s="72"/>
      <c r="F160" s="125"/>
      <c r="G160" s="126"/>
      <c r="H160" s="126"/>
      <c r="I160" s="126"/>
      <c r="J160" s="125"/>
      <c r="K160" s="126"/>
      <c r="L160" s="126"/>
      <c r="M160" s="179">
        <f t="shared" si="0"/>
        <v>0</v>
      </c>
      <c r="N160" s="182"/>
      <c r="O160" s="183">
        <f t="shared" si="1"/>
        <v>0</v>
      </c>
    </row>
    <row r="161" spans="1:15" x14ac:dyDescent="0.25">
      <c r="A161" s="30">
        <v>35</v>
      </c>
      <c r="B161" s="38" t="s">
        <v>329</v>
      </c>
      <c r="C161" s="32">
        <v>33</v>
      </c>
      <c r="D161" s="39"/>
      <c r="E161" s="72"/>
      <c r="F161" s="125"/>
      <c r="G161" s="126"/>
      <c r="H161" s="126"/>
      <c r="I161" s="126"/>
      <c r="J161" s="125"/>
      <c r="K161" s="126"/>
      <c r="L161" s="126"/>
      <c r="M161" s="179">
        <f t="shared" si="0"/>
        <v>0</v>
      </c>
      <c r="N161" s="182"/>
      <c r="O161" s="183">
        <f t="shared" si="1"/>
        <v>0</v>
      </c>
    </row>
    <row r="162" spans="1:15" x14ac:dyDescent="0.25">
      <c r="A162" s="30">
        <v>36</v>
      </c>
      <c r="B162" s="38" t="s">
        <v>330</v>
      </c>
      <c r="C162" s="32">
        <v>27</v>
      </c>
      <c r="D162" s="39"/>
      <c r="E162" s="72"/>
      <c r="F162" s="125"/>
      <c r="G162" s="126"/>
      <c r="H162" s="126"/>
      <c r="I162" s="126"/>
      <c r="J162" s="125"/>
      <c r="K162" s="126"/>
      <c r="L162" s="126"/>
      <c r="M162" s="179">
        <f t="shared" si="0"/>
        <v>0</v>
      </c>
      <c r="N162" s="182"/>
      <c r="O162" s="183">
        <f t="shared" si="1"/>
        <v>0</v>
      </c>
    </row>
    <row r="163" spans="1:15" x14ac:dyDescent="0.25">
      <c r="A163" s="30">
        <v>37</v>
      </c>
      <c r="B163" s="38" t="s">
        <v>1101</v>
      </c>
      <c r="C163" s="32">
        <v>28</v>
      </c>
      <c r="D163" s="39"/>
      <c r="E163" s="72"/>
      <c r="F163" s="125"/>
      <c r="G163" s="126"/>
      <c r="H163" s="126"/>
      <c r="I163" s="126"/>
      <c r="J163" s="125"/>
      <c r="K163" s="126"/>
      <c r="L163" s="126"/>
      <c r="M163" s="179">
        <f t="shared" si="0"/>
        <v>0</v>
      </c>
      <c r="N163" s="182"/>
      <c r="O163" s="183">
        <f t="shared" si="1"/>
        <v>0</v>
      </c>
    </row>
    <row r="164" spans="1:15" x14ac:dyDescent="0.25">
      <c r="A164" s="30">
        <v>38</v>
      </c>
      <c r="B164" s="89" t="s">
        <v>847</v>
      </c>
      <c r="C164" s="32">
        <v>38</v>
      </c>
      <c r="D164" s="39"/>
      <c r="E164" s="72"/>
      <c r="F164" s="125"/>
      <c r="G164" s="126"/>
      <c r="H164" s="126"/>
      <c r="I164" s="126"/>
      <c r="J164" s="125"/>
      <c r="K164" s="126"/>
      <c r="L164" s="126"/>
      <c r="M164" s="179">
        <f t="shared" si="0"/>
        <v>0</v>
      </c>
      <c r="N164" s="182"/>
      <c r="O164" s="183">
        <f t="shared" si="1"/>
        <v>0</v>
      </c>
    </row>
    <row r="165" spans="1:15" x14ac:dyDescent="0.25">
      <c r="A165" s="30"/>
      <c r="B165" s="38" t="s">
        <v>164</v>
      </c>
      <c r="C165" s="32"/>
      <c r="D165" s="39">
        <f>SUM(D127:D163)</f>
        <v>0</v>
      </c>
      <c r="E165" s="72"/>
      <c r="F165" s="125"/>
      <c r="G165" s="126"/>
      <c r="H165" s="126"/>
      <c r="I165" s="126"/>
      <c r="J165" s="125"/>
      <c r="K165" s="126"/>
      <c r="L165" s="126"/>
      <c r="M165" s="126"/>
      <c r="N165" s="182"/>
      <c r="O165" s="183">
        <f t="shared" si="1"/>
        <v>0</v>
      </c>
    </row>
    <row r="166" spans="1:15" ht="42.75" x14ac:dyDescent="0.25">
      <c r="A166" s="40" t="s">
        <v>331</v>
      </c>
      <c r="B166" s="41" t="s">
        <v>857</v>
      </c>
      <c r="H166" s="72"/>
      <c r="O166" s="211"/>
    </row>
    <row r="167" spans="1:15" ht="20.25" x14ac:dyDescent="0.25">
      <c r="B167" s="78" t="s">
        <v>826</v>
      </c>
      <c r="O167" s="211"/>
    </row>
    <row r="168" spans="1:15" ht="28.5" x14ac:dyDescent="0.25">
      <c r="A168" s="30" t="s">
        <v>277</v>
      </c>
      <c r="B168" s="31" t="s">
        <v>332</v>
      </c>
      <c r="C168" s="32" t="s">
        <v>269</v>
      </c>
      <c r="D168" s="42" t="s">
        <v>1168</v>
      </c>
      <c r="O168" s="211"/>
    </row>
    <row r="169" spans="1:15" ht="28.5" x14ac:dyDescent="0.25">
      <c r="A169" s="30">
        <v>1</v>
      </c>
      <c r="B169" s="43" t="s">
        <v>333</v>
      </c>
      <c r="C169" s="32">
        <v>4000</v>
      </c>
      <c r="D169" s="44"/>
      <c r="O169" s="211"/>
    </row>
    <row r="170" spans="1:15" x14ac:dyDescent="0.25">
      <c r="A170" s="30"/>
      <c r="B170" s="43" t="s">
        <v>334</v>
      </c>
      <c r="C170" s="32">
        <v>4010</v>
      </c>
      <c r="D170" s="44"/>
      <c r="O170" s="211"/>
    </row>
    <row r="171" spans="1:15" x14ac:dyDescent="0.25">
      <c r="A171" s="30"/>
      <c r="B171" s="43" t="s">
        <v>335</v>
      </c>
      <c r="C171" s="32">
        <v>4020</v>
      </c>
      <c r="D171" s="44">
        <f>D169-D170</f>
        <v>0</v>
      </c>
      <c r="O171" s="211"/>
    </row>
    <row r="172" spans="1:15" x14ac:dyDescent="0.25">
      <c r="A172" s="30">
        <v>2</v>
      </c>
      <c r="B172" s="31" t="s">
        <v>336</v>
      </c>
      <c r="C172" s="32"/>
      <c r="D172" s="33"/>
      <c r="O172" s="211"/>
    </row>
    <row r="173" spans="1:15" x14ac:dyDescent="0.25">
      <c r="A173" s="30"/>
      <c r="B173" s="45" t="s">
        <v>337</v>
      </c>
      <c r="C173" s="32"/>
      <c r="D173" s="44"/>
      <c r="O173" s="211"/>
    </row>
    <row r="174" spans="1:15" x14ac:dyDescent="0.25">
      <c r="A174" s="30"/>
      <c r="B174" s="43" t="s">
        <v>338</v>
      </c>
      <c r="C174" s="32">
        <v>4031</v>
      </c>
      <c r="D174" s="44"/>
      <c r="O174" s="211"/>
    </row>
    <row r="175" spans="1:15" x14ac:dyDescent="0.25">
      <c r="A175" s="30"/>
      <c r="B175" s="43" t="s">
        <v>339</v>
      </c>
      <c r="C175" s="32">
        <v>4032</v>
      </c>
      <c r="D175" s="44"/>
      <c r="O175" s="211"/>
    </row>
    <row r="176" spans="1:15" ht="28.5" x14ac:dyDescent="0.25">
      <c r="A176" s="30"/>
      <c r="B176" s="43" t="s">
        <v>725</v>
      </c>
      <c r="C176" s="32">
        <v>4033</v>
      </c>
      <c r="D176" s="46"/>
      <c r="O176" s="211"/>
    </row>
    <row r="177" spans="1:15" x14ac:dyDescent="0.25">
      <c r="A177" s="30"/>
      <c r="B177" s="43" t="s">
        <v>340</v>
      </c>
      <c r="C177" s="32">
        <v>4034</v>
      </c>
      <c r="D177" s="44"/>
      <c r="O177" s="211"/>
    </row>
    <row r="178" spans="1:15" x14ac:dyDescent="0.25">
      <c r="A178" s="30"/>
      <c r="B178" s="43" t="s">
        <v>341</v>
      </c>
      <c r="C178" s="32">
        <v>4035</v>
      </c>
      <c r="D178" s="44"/>
      <c r="O178" s="211"/>
    </row>
    <row r="179" spans="1:15" x14ac:dyDescent="0.25">
      <c r="A179" s="30"/>
      <c r="B179" s="43" t="s">
        <v>342</v>
      </c>
      <c r="C179" s="32">
        <v>4040</v>
      </c>
      <c r="D179" s="44">
        <f>SUM(D174:D178)</f>
        <v>0</v>
      </c>
      <c r="O179" s="211"/>
    </row>
    <row r="180" spans="1:15" x14ac:dyDescent="0.25">
      <c r="A180" s="30"/>
      <c r="B180" s="43" t="s">
        <v>343</v>
      </c>
      <c r="C180" s="32"/>
      <c r="D180" s="44"/>
      <c r="O180" s="211"/>
    </row>
    <row r="181" spans="1:15" x14ac:dyDescent="0.25">
      <c r="A181" s="30"/>
      <c r="B181" s="43" t="s">
        <v>344</v>
      </c>
      <c r="C181" s="32">
        <v>4041</v>
      </c>
      <c r="D181" s="44"/>
      <c r="O181" s="211"/>
    </row>
    <row r="182" spans="1:15" x14ac:dyDescent="0.25">
      <c r="A182" s="30"/>
      <c r="B182" s="43" t="s">
        <v>345</v>
      </c>
      <c r="C182" s="32">
        <v>4042</v>
      </c>
      <c r="D182" s="44"/>
      <c r="O182" s="211"/>
    </row>
    <row r="183" spans="1:15" ht="28.5" x14ac:dyDescent="0.25">
      <c r="A183" s="30"/>
      <c r="B183" s="43" t="s">
        <v>661</v>
      </c>
      <c r="C183" s="32">
        <v>4043</v>
      </c>
      <c r="D183" s="44"/>
      <c r="O183" s="211"/>
    </row>
    <row r="184" spans="1:15" x14ac:dyDescent="0.25">
      <c r="A184" s="30"/>
      <c r="B184" s="43" t="s">
        <v>346</v>
      </c>
      <c r="C184" s="32">
        <v>4044</v>
      </c>
      <c r="D184" s="44"/>
      <c r="O184" s="211"/>
    </row>
    <row r="185" spans="1:15" x14ac:dyDescent="0.25">
      <c r="A185" s="30"/>
      <c r="B185" s="43" t="s">
        <v>347</v>
      </c>
      <c r="C185" s="32">
        <v>4045</v>
      </c>
      <c r="D185" s="44"/>
      <c r="O185" s="211"/>
    </row>
    <row r="186" spans="1:15" x14ac:dyDescent="0.25">
      <c r="A186" s="30"/>
      <c r="B186" s="43" t="s">
        <v>348</v>
      </c>
      <c r="C186" s="32">
        <v>4050</v>
      </c>
      <c r="D186" s="44">
        <f>SUM(D181:D185)</f>
        <v>0</v>
      </c>
      <c r="O186" s="211"/>
    </row>
    <row r="187" spans="1:15" x14ac:dyDescent="0.25">
      <c r="A187" s="30"/>
      <c r="B187" s="43" t="s">
        <v>349</v>
      </c>
      <c r="C187" s="32"/>
      <c r="D187" s="44"/>
      <c r="O187" s="211"/>
    </row>
    <row r="188" spans="1:15" x14ac:dyDescent="0.25">
      <c r="A188" s="30"/>
      <c r="B188" s="43" t="s">
        <v>350</v>
      </c>
      <c r="C188" s="32">
        <v>4051</v>
      </c>
      <c r="D188" s="44"/>
      <c r="O188" s="211"/>
    </row>
    <row r="189" spans="1:15" x14ac:dyDescent="0.25">
      <c r="A189" s="30"/>
      <c r="B189" s="43" t="s">
        <v>351</v>
      </c>
      <c r="C189" s="32">
        <v>4052</v>
      </c>
      <c r="D189" s="44"/>
      <c r="O189" s="211"/>
    </row>
    <row r="190" spans="1:15" ht="28.5" x14ac:dyDescent="0.25">
      <c r="A190" s="30"/>
      <c r="B190" s="43" t="s">
        <v>662</v>
      </c>
      <c r="C190" s="32">
        <v>4053</v>
      </c>
      <c r="D190" s="44"/>
      <c r="O190" s="211"/>
    </row>
    <row r="191" spans="1:15" x14ac:dyDescent="0.25">
      <c r="A191" s="30"/>
      <c r="B191" s="43" t="s">
        <v>352</v>
      </c>
      <c r="C191" s="32">
        <v>4054</v>
      </c>
      <c r="D191" s="44"/>
      <c r="O191" s="211"/>
    </row>
    <row r="192" spans="1:15" x14ac:dyDescent="0.25">
      <c r="A192" s="30"/>
      <c r="B192" s="43" t="s">
        <v>353</v>
      </c>
      <c r="C192" s="32">
        <v>4055</v>
      </c>
      <c r="D192" s="44"/>
      <c r="O192" s="211"/>
    </row>
    <row r="193" spans="1:15" x14ac:dyDescent="0.25">
      <c r="A193" s="30"/>
      <c r="B193" s="43" t="s">
        <v>354</v>
      </c>
      <c r="C193" s="32">
        <v>4060</v>
      </c>
      <c r="D193" s="44">
        <f>SUM(D188:D192)</f>
        <v>0</v>
      </c>
      <c r="O193" s="211"/>
    </row>
    <row r="194" spans="1:15" x14ac:dyDescent="0.25">
      <c r="A194" s="30"/>
      <c r="B194" s="43" t="s">
        <v>355</v>
      </c>
      <c r="C194" s="32"/>
      <c r="D194" s="44"/>
      <c r="O194" s="211"/>
    </row>
    <row r="195" spans="1:15" x14ac:dyDescent="0.25">
      <c r="A195" s="30"/>
      <c r="B195" s="43" t="s">
        <v>356</v>
      </c>
      <c r="C195" s="32">
        <v>4061</v>
      </c>
      <c r="D195" s="44"/>
      <c r="O195" s="211"/>
    </row>
    <row r="196" spans="1:15" x14ac:dyDescent="0.25">
      <c r="A196" s="30"/>
      <c r="B196" s="43" t="s">
        <v>357</v>
      </c>
      <c r="C196" s="32">
        <v>4062</v>
      </c>
      <c r="D196" s="44"/>
    </row>
    <row r="197" spans="1:15" ht="28.5" x14ac:dyDescent="0.25">
      <c r="A197" s="30"/>
      <c r="B197" s="43" t="s">
        <v>663</v>
      </c>
      <c r="C197" s="32">
        <v>4063</v>
      </c>
      <c r="D197" s="44"/>
    </row>
    <row r="198" spans="1:15" x14ac:dyDescent="0.25">
      <c r="A198" s="30"/>
      <c r="B198" s="43" t="s">
        <v>358</v>
      </c>
      <c r="C198" s="32">
        <v>4064</v>
      </c>
      <c r="D198" s="44"/>
    </row>
    <row r="199" spans="1:15" x14ac:dyDescent="0.25">
      <c r="A199" s="30"/>
      <c r="B199" s="43" t="s">
        <v>359</v>
      </c>
      <c r="C199" s="32">
        <v>4065</v>
      </c>
      <c r="D199" s="44"/>
    </row>
    <row r="200" spans="1:15" x14ac:dyDescent="0.25">
      <c r="A200" s="30"/>
      <c r="B200" s="43" t="s">
        <v>360</v>
      </c>
      <c r="C200" s="32">
        <v>4070</v>
      </c>
      <c r="D200" s="44">
        <f>SUM(D195:D199)</f>
        <v>0</v>
      </c>
    </row>
    <row r="201" spans="1:15" x14ac:dyDescent="0.25">
      <c r="A201" s="30"/>
      <c r="B201" s="31" t="s">
        <v>361</v>
      </c>
      <c r="C201" s="32"/>
      <c r="D201" s="33"/>
    </row>
    <row r="202" spans="1:15" x14ac:dyDescent="0.25">
      <c r="A202" s="30"/>
      <c r="B202" s="43" t="s">
        <v>362</v>
      </c>
      <c r="C202" s="32">
        <v>4071</v>
      </c>
      <c r="D202" s="44"/>
    </row>
    <row r="203" spans="1:15" x14ac:dyDescent="0.25">
      <c r="A203" s="30"/>
      <c r="B203" s="43" t="s">
        <v>363</v>
      </c>
      <c r="C203" s="32">
        <v>4072</v>
      </c>
      <c r="D203" s="44"/>
    </row>
    <row r="204" spans="1:15" x14ac:dyDescent="0.25">
      <c r="A204" s="30"/>
      <c r="B204" s="43" t="s">
        <v>364</v>
      </c>
      <c r="C204" s="32">
        <v>4073</v>
      </c>
      <c r="D204" s="44"/>
    </row>
    <row r="205" spans="1:15" x14ac:dyDescent="0.25">
      <c r="A205" s="30"/>
      <c r="B205" s="43" t="s">
        <v>365</v>
      </c>
      <c r="C205" s="32">
        <v>4074</v>
      </c>
      <c r="D205" s="44"/>
    </row>
    <row r="206" spans="1:15" x14ac:dyDescent="0.25">
      <c r="A206" s="30"/>
      <c r="B206" s="43" t="s">
        <v>366</v>
      </c>
      <c r="C206" s="32">
        <v>4080</v>
      </c>
      <c r="D206" s="44">
        <f>SUM(D202:D205)</f>
        <v>0</v>
      </c>
    </row>
    <row r="207" spans="1:15" x14ac:dyDescent="0.25">
      <c r="A207" s="30"/>
      <c r="B207" s="43" t="s">
        <v>367</v>
      </c>
      <c r="C207" s="32"/>
      <c r="D207" s="44"/>
    </row>
    <row r="208" spans="1:15" x14ac:dyDescent="0.25">
      <c r="A208" s="30"/>
      <c r="B208" s="43" t="s">
        <v>368</v>
      </c>
      <c r="C208" s="32">
        <v>4081</v>
      </c>
      <c r="D208" s="44"/>
    </row>
    <row r="209" spans="1:4" x14ac:dyDescent="0.25">
      <c r="A209" s="30"/>
      <c r="B209" s="43" t="s">
        <v>369</v>
      </c>
      <c r="C209" s="32">
        <v>4082</v>
      </c>
      <c r="D209" s="44"/>
    </row>
    <row r="210" spans="1:4" x14ac:dyDescent="0.25">
      <c r="A210" s="30"/>
      <c r="B210" s="43" t="s">
        <v>370</v>
      </c>
      <c r="C210" s="32">
        <v>4083</v>
      </c>
      <c r="D210" s="44"/>
    </row>
    <row r="211" spans="1:4" x14ac:dyDescent="0.25">
      <c r="A211" s="30"/>
      <c r="B211" s="43" t="s">
        <v>371</v>
      </c>
      <c r="C211" s="32">
        <v>4084</v>
      </c>
      <c r="D211" s="44"/>
    </row>
    <row r="212" spans="1:4" x14ac:dyDescent="0.25">
      <c r="A212" s="30"/>
      <c r="B212" s="43" t="s">
        <v>372</v>
      </c>
      <c r="C212" s="32">
        <v>4090</v>
      </c>
      <c r="D212" s="44">
        <f>SUM(D208:D211)</f>
        <v>0</v>
      </c>
    </row>
    <row r="213" spans="1:4" x14ac:dyDescent="0.25">
      <c r="A213" s="30"/>
      <c r="B213" s="43" t="s">
        <v>373</v>
      </c>
      <c r="C213" s="32"/>
      <c r="D213" s="44"/>
    </row>
    <row r="214" spans="1:4" x14ac:dyDescent="0.25">
      <c r="A214" s="30"/>
      <c r="B214" s="43" t="s">
        <v>374</v>
      </c>
      <c r="C214" s="32">
        <v>4091</v>
      </c>
      <c r="D214" s="44"/>
    </row>
    <row r="215" spans="1:4" x14ac:dyDescent="0.25">
      <c r="A215" s="30"/>
      <c r="B215" s="43" t="s">
        <v>375</v>
      </c>
      <c r="C215" s="32">
        <v>4092</v>
      </c>
      <c r="D215" s="44"/>
    </row>
    <row r="216" spans="1:4" x14ac:dyDescent="0.25">
      <c r="A216" s="30"/>
      <c r="B216" s="43" t="s">
        <v>664</v>
      </c>
      <c r="C216" s="32">
        <v>4093</v>
      </c>
      <c r="D216" s="44"/>
    </row>
    <row r="217" spans="1:4" x14ac:dyDescent="0.25">
      <c r="A217" s="30"/>
      <c r="B217" s="43" t="s">
        <v>376</v>
      </c>
      <c r="C217" s="32">
        <v>4094</v>
      </c>
      <c r="D217" s="44"/>
    </row>
    <row r="218" spans="1:4" x14ac:dyDescent="0.25">
      <c r="A218" s="30"/>
      <c r="B218" s="43" t="s">
        <v>377</v>
      </c>
      <c r="C218" s="32">
        <v>5000</v>
      </c>
      <c r="D218" s="44">
        <f>SUM(D214:D217)</f>
        <v>0</v>
      </c>
    </row>
    <row r="219" spans="1:4" x14ac:dyDescent="0.25">
      <c r="A219" s="30"/>
      <c r="B219" s="43" t="s">
        <v>378</v>
      </c>
      <c r="C219" s="32"/>
      <c r="D219" s="44"/>
    </row>
    <row r="220" spans="1:4" x14ac:dyDescent="0.25">
      <c r="A220" s="30"/>
      <c r="B220" s="43" t="s">
        <v>379</v>
      </c>
      <c r="C220" s="32">
        <v>5001</v>
      </c>
      <c r="D220" s="44"/>
    </row>
    <row r="221" spans="1:4" x14ac:dyDescent="0.25">
      <c r="A221" s="30"/>
      <c r="B221" s="43" t="s">
        <v>380</v>
      </c>
      <c r="C221" s="32">
        <v>5002</v>
      </c>
      <c r="D221" s="44"/>
    </row>
    <row r="222" spans="1:4" x14ac:dyDescent="0.25">
      <c r="A222" s="30"/>
      <c r="B222" s="43" t="s">
        <v>665</v>
      </c>
      <c r="C222" s="32">
        <v>5003</v>
      </c>
      <c r="D222" s="44"/>
    </row>
    <row r="223" spans="1:4" x14ac:dyDescent="0.25">
      <c r="A223" s="30"/>
      <c r="B223" s="43" t="s">
        <v>381</v>
      </c>
      <c r="C223" s="32">
        <v>5004</v>
      </c>
      <c r="D223" s="44"/>
    </row>
    <row r="224" spans="1:4" x14ac:dyDescent="0.25">
      <c r="A224" s="30"/>
      <c r="B224" s="43" t="s">
        <v>382</v>
      </c>
      <c r="C224" s="32">
        <v>5010</v>
      </c>
      <c r="D224" s="44">
        <f>SUM(D220:D223)</f>
        <v>0</v>
      </c>
    </row>
    <row r="225" spans="1:4" ht="30" customHeight="1" x14ac:dyDescent="0.25">
      <c r="A225" s="30"/>
      <c r="B225" s="31" t="s">
        <v>923</v>
      </c>
      <c r="C225" s="32">
        <v>5020</v>
      </c>
      <c r="D225" s="33">
        <f>D224+D218+D212+D206+D200+D193+D186+D179</f>
        <v>0</v>
      </c>
    </row>
    <row r="226" spans="1:4" ht="20.25" x14ac:dyDescent="0.25">
      <c r="A226" s="250" t="s">
        <v>827</v>
      </c>
      <c r="B226" s="250"/>
      <c r="C226" s="250"/>
      <c r="D226" s="250"/>
    </row>
    <row r="227" spans="1:4" x14ac:dyDescent="0.25">
      <c r="A227" s="35"/>
      <c r="B227" s="9"/>
    </row>
    <row r="228" spans="1:4" ht="28.5" x14ac:dyDescent="0.25">
      <c r="A228" s="30" t="s">
        <v>277</v>
      </c>
      <c r="B228" s="31"/>
      <c r="C228" s="32" t="s">
        <v>269</v>
      </c>
      <c r="D228" s="42" t="s">
        <v>1169</v>
      </c>
    </row>
    <row r="229" spans="1:4" x14ac:dyDescent="0.25">
      <c r="A229" s="30" t="s">
        <v>383</v>
      </c>
      <c r="B229" s="31"/>
      <c r="C229" s="32"/>
      <c r="D229" s="33"/>
    </row>
    <row r="230" spans="1:4" x14ac:dyDescent="0.25">
      <c r="A230" s="30">
        <v>1.1000000000000001</v>
      </c>
      <c r="B230" s="31" t="s">
        <v>384</v>
      </c>
      <c r="C230" s="32"/>
      <c r="D230" s="33"/>
    </row>
    <row r="231" spans="1:4" x14ac:dyDescent="0.25">
      <c r="A231" s="30"/>
      <c r="B231" s="31" t="s">
        <v>385</v>
      </c>
      <c r="C231" s="32">
        <v>3061</v>
      </c>
      <c r="D231" s="33"/>
    </row>
    <row r="232" spans="1:4" x14ac:dyDescent="0.25">
      <c r="A232" s="30"/>
      <c r="B232" s="31" t="s">
        <v>1102</v>
      </c>
      <c r="C232" s="32" t="s">
        <v>1104</v>
      </c>
      <c r="D232" s="33"/>
    </row>
    <row r="233" spans="1:4" x14ac:dyDescent="0.25">
      <c r="A233" s="30"/>
      <c r="B233" s="31" t="s">
        <v>1103</v>
      </c>
      <c r="C233" s="32" t="s">
        <v>1105</v>
      </c>
      <c r="D233" s="33"/>
    </row>
    <row r="234" spans="1:4" x14ac:dyDescent="0.25">
      <c r="A234" s="30"/>
      <c r="B234" s="31" t="s">
        <v>386</v>
      </c>
      <c r="C234" s="32"/>
      <c r="D234" s="33"/>
    </row>
    <row r="235" spans="1:4" x14ac:dyDescent="0.25">
      <c r="A235" s="30"/>
      <c r="B235" s="31" t="s">
        <v>387</v>
      </c>
      <c r="C235" s="32">
        <v>3062</v>
      </c>
      <c r="D235" s="33"/>
    </row>
    <row r="236" spans="1:4" x14ac:dyDescent="0.25">
      <c r="A236" s="30"/>
      <c r="B236" s="31" t="s">
        <v>1102</v>
      </c>
      <c r="C236" s="32" t="s">
        <v>1106</v>
      </c>
      <c r="D236" s="33"/>
    </row>
    <row r="237" spans="1:4" x14ac:dyDescent="0.25">
      <c r="A237" s="30"/>
      <c r="B237" s="31" t="s">
        <v>1103</v>
      </c>
      <c r="C237" s="32" t="s">
        <v>1107</v>
      </c>
      <c r="D237" s="33"/>
    </row>
    <row r="238" spans="1:4" x14ac:dyDescent="0.25">
      <c r="A238" s="30"/>
      <c r="B238" s="31" t="s">
        <v>388</v>
      </c>
      <c r="C238" s="32">
        <v>3063</v>
      </c>
      <c r="D238" s="33"/>
    </row>
    <row r="239" spans="1:4" x14ac:dyDescent="0.25">
      <c r="A239" s="30"/>
      <c r="B239" s="31" t="s">
        <v>1102</v>
      </c>
      <c r="C239" s="32" t="s">
        <v>1108</v>
      </c>
      <c r="D239" s="33"/>
    </row>
    <row r="240" spans="1:4" x14ac:dyDescent="0.25">
      <c r="A240" s="30"/>
      <c r="B240" s="31" t="s">
        <v>1103</v>
      </c>
      <c r="C240" s="32" t="s">
        <v>1109</v>
      </c>
      <c r="D240" s="33"/>
    </row>
    <row r="241" spans="1:4" x14ac:dyDescent="0.25">
      <c r="A241" s="30"/>
      <c r="B241" s="31" t="s">
        <v>389</v>
      </c>
      <c r="C241" s="32">
        <v>3065</v>
      </c>
      <c r="D241" s="33">
        <f>D235+D238</f>
        <v>0</v>
      </c>
    </row>
    <row r="242" spans="1:4" x14ac:dyDescent="0.25">
      <c r="A242" s="30"/>
      <c r="B242" s="31" t="s">
        <v>390</v>
      </c>
      <c r="C242" s="32"/>
      <c r="D242" s="33"/>
    </row>
    <row r="243" spans="1:4" x14ac:dyDescent="0.25">
      <c r="A243" s="30"/>
      <c r="B243" s="31" t="s">
        <v>391</v>
      </c>
      <c r="C243" s="32">
        <v>3066</v>
      </c>
      <c r="D243" s="33"/>
    </row>
    <row r="244" spans="1:4" x14ac:dyDescent="0.25">
      <c r="A244" s="30"/>
      <c r="B244" s="31" t="s">
        <v>1102</v>
      </c>
      <c r="C244" s="32" t="s">
        <v>1110</v>
      </c>
      <c r="D244" s="33"/>
    </row>
    <row r="245" spans="1:4" x14ac:dyDescent="0.25">
      <c r="A245" s="30"/>
      <c r="B245" s="31" t="s">
        <v>1103</v>
      </c>
      <c r="C245" s="32" t="s">
        <v>1111</v>
      </c>
      <c r="D245" s="33"/>
    </row>
    <row r="246" spans="1:4" x14ac:dyDescent="0.25">
      <c r="A246" s="30"/>
      <c r="B246" s="31" t="s">
        <v>392</v>
      </c>
      <c r="C246" s="32">
        <v>3067</v>
      </c>
      <c r="D246" s="33"/>
    </row>
    <row r="247" spans="1:4" x14ac:dyDescent="0.25">
      <c r="A247" s="30"/>
      <c r="B247" s="31" t="s">
        <v>1102</v>
      </c>
      <c r="C247" s="32" t="s">
        <v>1112</v>
      </c>
      <c r="D247" s="33"/>
    </row>
    <row r="248" spans="1:4" x14ac:dyDescent="0.25">
      <c r="A248" s="30"/>
      <c r="B248" s="31" t="s">
        <v>1103</v>
      </c>
      <c r="C248" s="32" t="s">
        <v>1113</v>
      </c>
      <c r="D248" s="33"/>
    </row>
    <row r="249" spans="1:4" x14ac:dyDescent="0.25">
      <c r="A249" s="30"/>
      <c r="B249" s="31" t="s">
        <v>393</v>
      </c>
      <c r="C249" s="32">
        <v>3070</v>
      </c>
      <c r="D249" s="33">
        <f>D243+D246</f>
        <v>0</v>
      </c>
    </row>
    <row r="250" spans="1:4" x14ac:dyDescent="0.25">
      <c r="A250" s="30"/>
      <c r="B250" s="31" t="s">
        <v>394</v>
      </c>
      <c r="C250" s="32">
        <v>3080</v>
      </c>
      <c r="D250" s="33">
        <f>D231+D241+D249</f>
        <v>0</v>
      </c>
    </row>
    <row r="251" spans="1:4" x14ac:dyDescent="0.25">
      <c r="A251" s="30">
        <v>1.2</v>
      </c>
      <c r="B251" s="31" t="s">
        <v>395</v>
      </c>
      <c r="C251" s="32"/>
      <c r="D251" s="33"/>
    </row>
    <row r="252" spans="1:4" x14ac:dyDescent="0.25">
      <c r="A252" s="30"/>
      <c r="B252" s="31" t="s">
        <v>396</v>
      </c>
      <c r="C252" s="32">
        <v>3081</v>
      </c>
      <c r="D252" s="33"/>
    </row>
    <row r="253" spans="1:4" x14ac:dyDescent="0.25">
      <c r="A253" s="30"/>
      <c r="B253" s="31" t="s">
        <v>1102</v>
      </c>
      <c r="C253" s="32" t="s">
        <v>1114</v>
      </c>
      <c r="D253" s="33"/>
    </row>
    <row r="254" spans="1:4" x14ac:dyDescent="0.25">
      <c r="A254" s="30"/>
      <c r="B254" s="31" t="s">
        <v>1103</v>
      </c>
      <c r="C254" s="32" t="s">
        <v>1115</v>
      </c>
      <c r="D254" s="33"/>
    </row>
    <row r="255" spans="1:4" x14ac:dyDescent="0.25">
      <c r="A255" s="30"/>
      <c r="B255" s="31" t="s">
        <v>397</v>
      </c>
      <c r="C255" s="32"/>
      <c r="D255" s="33"/>
    </row>
    <row r="256" spans="1:4" x14ac:dyDescent="0.25">
      <c r="A256" s="30"/>
      <c r="B256" s="31" t="s">
        <v>398</v>
      </c>
      <c r="C256" s="32">
        <v>3082</v>
      </c>
      <c r="D256" s="33"/>
    </row>
    <row r="257" spans="1:4" x14ac:dyDescent="0.25">
      <c r="A257" s="30"/>
      <c r="B257" s="31" t="s">
        <v>1102</v>
      </c>
      <c r="C257" s="32" t="s">
        <v>1116</v>
      </c>
      <c r="D257" s="33"/>
    </row>
    <row r="258" spans="1:4" x14ac:dyDescent="0.25">
      <c r="A258" s="30"/>
      <c r="B258" s="31" t="s">
        <v>1103</v>
      </c>
      <c r="C258" s="32" t="s">
        <v>1117</v>
      </c>
      <c r="D258" s="33"/>
    </row>
    <row r="259" spans="1:4" x14ac:dyDescent="0.25">
      <c r="A259" s="30"/>
      <c r="B259" s="31" t="s">
        <v>399</v>
      </c>
      <c r="C259" s="32">
        <v>3083</v>
      </c>
      <c r="D259" s="33"/>
    </row>
    <row r="260" spans="1:4" x14ac:dyDescent="0.25">
      <c r="A260" s="30"/>
      <c r="B260" s="31" t="s">
        <v>1102</v>
      </c>
      <c r="C260" s="32" t="s">
        <v>1118</v>
      </c>
      <c r="D260" s="33"/>
    </row>
    <row r="261" spans="1:4" x14ac:dyDescent="0.25">
      <c r="A261" s="30"/>
      <c r="B261" s="31" t="s">
        <v>1103</v>
      </c>
      <c r="C261" s="32" t="s">
        <v>1119</v>
      </c>
      <c r="D261" s="33"/>
    </row>
    <row r="262" spans="1:4" x14ac:dyDescent="0.25">
      <c r="A262" s="30"/>
      <c r="B262" s="31" t="s">
        <v>400</v>
      </c>
      <c r="C262" s="32">
        <v>3085</v>
      </c>
      <c r="D262" s="33">
        <f>D256+D259</f>
        <v>0</v>
      </c>
    </row>
    <row r="263" spans="1:4" x14ac:dyDescent="0.25">
      <c r="A263" s="30"/>
      <c r="B263" s="31" t="s">
        <v>401</v>
      </c>
      <c r="C263" s="32"/>
      <c r="D263" s="33"/>
    </row>
    <row r="264" spans="1:4" x14ac:dyDescent="0.25">
      <c r="A264" s="30"/>
      <c r="B264" s="31" t="s">
        <v>402</v>
      </c>
      <c r="C264" s="32">
        <v>3086</v>
      </c>
      <c r="D264" s="33"/>
    </row>
    <row r="265" spans="1:4" x14ac:dyDescent="0.25">
      <c r="A265" s="30"/>
      <c r="B265" s="31" t="s">
        <v>1102</v>
      </c>
      <c r="C265" s="32" t="s">
        <v>1120</v>
      </c>
      <c r="D265" s="33"/>
    </row>
    <row r="266" spans="1:4" x14ac:dyDescent="0.25">
      <c r="A266" s="30"/>
      <c r="B266" s="31" t="s">
        <v>1103</v>
      </c>
      <c r="C266" s="32" t="s">
        <v>1121</v>
      </c>
      <c r="D266" s="33"/>
    </row>
    <row r="267" spans="1:4" x14ac:dyDescent="0.25">
      <c r="A267" s="30"/>
      <c r="B267" s="31" t="s">
        <v>403</v>
      </c>
      <c r="C267" s="32">
        <v>3087</v>
      </c>
      <c r="D267" s="33"/>
    </row>
    <row r="268" spans="1:4" x14ac:dyDescent="0.25">
      <c r="A268" s="30"/>
      <c r="B268" s="31" t="s">
        <v>1102</v>
      </c>
      <c r="C268" s="32" t="s">
        <v>1122</v>
      </c>
      <c r="D268" s="33"/>
    </row>
    <row r="269" spans="1:4" x14ac:dyDescent="0.25">
      <c r="A269" s="30"/>
      <c r="B269" s="31" t="s">
        <v>1103</v>
      </c>
      <c r="C269" s="32" t="s">
        <v>1123</v>
      </c>
      <c r="D269" s="33"/>
    </row>
    <row r="270" spans="1:4" x14ac:dyDescent="0.25">
      <c r="A270" s="30"/>
      <c r="B270" s="31" t="s">
        <v>404</v>
      </c>
      <c r="C270" s="32">
        <v>3090</v>
      </c>
      <c r="D270" s="33">
        <f>D264+D267</f>
        <v>0</v>
      </c>
    </row>
    <row r="271" spans="1:4" x14ac:dyDescent="0.25">
      <c r="A271" s="30"/>
      <c r="B271" s="31" t="s">
        <v>405</v>
      </c>
      <c r="C271" s="32">
        <v>3100</v>
      </c>
      <c r="D271" s="33">
        <f>D252+D262+D270</f>
        <v>0</v>
      </c>
    </row>
    <row r="272" spans="1:4" x14ac:dyDescent="0.25">
      <c r="A272" s="30">
        <v>1.3</v>
      </c>
      <c r="B272" s="31" t="s">
        <v>675</v>
      </c>
      <c r="C272" s="32"/>
      <c r="D272" s="33"/>
    </row>
    <row r="273" spans="1:4" x14ac:dyDescent="0.25">
      <c r="A273" s="30"/>
      <c r="B273" s="31" t="s">
        <v>406</v>
      </c>
      <c r="C273" s="32">
        <v>3110</v>
      </c>
      <c r="D273" s="33"/>
    </row>
    <row r="274" spans="1:4" x14ac:dyDescent="0.25">
      <c r="A274" s="30"/>
      <c r="B274" s="31" t="s">
        <v>1102</v>
      </c>
      <c r="C274" s="32" t="s">
        <v>1124</v>
      </c>
      <c r="D274" s="33"/>
    </row>
    <row r="275" spans="1:4" x14ac:dyDescent="0.25">
      <c r="A275" s="30"/>
      <c r="B275" s="31" t="s">
        <v>1103</v>
      </c>
      <c r="C275" s="32" t="s">
        <v>1125</v>
      </c>
      <c r="D275" s="33"/>
    </row>
    <row r="276" spans="1:4" x14ac:dyDescent="0.25">
      <c r="A276" s="30"/>
      <c r="B276" s="31" t="s">
        <v>407</v>
      </c>
      <c r="C276" s="32"/>
      <c r="D276" s="33"/>
    </row>
    <row r="277" spans="1:4" x14ac:dyDescent="0.25">
      <c r="A277" s="30"/>
      <c r="B277" s="31" t="s">
        <v>408</v>
      </c>
      <c r="C277" s="32">
        <v>3111</v>
      </c>
      <c r="D277" s="33"/>
    </row>
    <row r="278" spans="1:4" x14ac:dyDescent="0.25">
      <c r="A278" s="30"/>
      <c r="B278" s="31" t="s">
        <v>1102</v>
      </c>
      <c r="C278" s="32" t="s">
        <v>1126</v>
      </c>
      <c r="D278" s="33"/>
    </row>
    <row r="279" spans="1:4" x14ac:dyDescent="0.25">
      <c r="A279" s="30"/>
      <c r="B279" s="31" t="s">
        <v>1103</v>
      </c>
      <c r="C279" s="32" t="s">
        <v>1127</v>
      </c>
      <c r="D279" s="33"/>
    </row>
    <row r="280" spans="1:4" x14ac:dyDescent="0.25">
      <c r="A280" s="30"/>
      <c r="B280" s="31" t="s">
        <v>409</v>
      </c>
      <c r="C280" s="32">
        <v>3112</v>
      </c>
      <c r="D280" s="33"/>
    </row>
    <row r="281" spans="1:4" x14ac:dyDescent="0.25">
      <c r="A281" s="30"/>
      <c r="B281" s="31" t="s">
        <v>1102</v>
      </c>
      <c r="C281" s="32" t="s">
        <v>1128</v>
      </c>
      <c r="D281" s="33"/>
    </row>
    <row r="282" spans="1:4" x14ac:dyDescent="0.25">
      <c r="A282" s="30"/>
      <c r="B282" s="31" t="s">
        <v>1103</v>
      </c>
      <c r="C282" s="32" t="s">
        <v>1129</v>
      </c>
      <c r="D282" s="33"/>
    </row>
    <row r="283" spans="1:4" x14ac:dyDescent="0.25">
      <c r="A283" s="30"/>
      <c r="B283" s="31" t="s">
        <v>410</v>
      </c>
      <c r="C283" s="32">
        <v>3115</v>
      </c>
      <c r="D283" s="33">
        <f>D277+D280</f>
        <v>0</v>
      </c>
    </row>
    <row r="284" spans="1:4" x14ac:dyDescent="0.25">
      <c r="A284" s="30"/>
      <c r="B284" s="31" t="s">
        <v>411</v>
      </c>
      <c r="C284" s="32"/>
      <c r="D284" s="33"/>
    </row>
    <row r="285" spans="1:4" x14ac:dyDescent="0.25">
      <c r="A285" s="30"/>
      <c r="B285" s="31" t="s">
        <v>412</v>
      </c>
      <c r="C285" s="32">
        <v>3116</v>
      </c>
      <c r="D285" s="33"/>
    </row>
    <row r="286" spans="1:4" x14ac:dyDescent="0.25">
      <c r="A286" s="30"/>
      <c r="B286" s="31" t="s">
        <v>1102</v>
      </c>
      <c r="C286" s="32" t="s">
        <v>1130</v>
      </c>
      <c r="D286" s="33"/>
    </row>
    <row r="287" spans="1:4" x14ac:dyDescent="0.25">
      <c r="A287" s="30"/>
      <c r="B287" s="31" t="s">
        <v>1103</v>
      </c>
      <c r="C287" s="32" t="s">
        <v>1131</v>
      </c>
      <c r="D287" s="33"/>
    </row>
    <row r="288" spans="1:4" x14ac:dyDescent="0.25">
      <c r="A288" s="30"/>
      <c r="B288" s="31" t="s">
        <v>413</v>
      </c>
      <c r="C288" s="32">
        <v>3117</v>
      </c>
      <c r="D288" s="33"/>
    </row>
    <row r="289" spans="1:4" x14ac:dyDescent="0.25">
      <c r="A289" s="30"/>
      <c r="B289" s="31" t="s">
        <v>1102</v>
      </c>
      <c r="C289" s="32" t="s">
        <v>1132</v>
      </c>
      <c r="D289" s="33"/>
    </row>
    <row r="290" spans="1:4" x14ac:dyDescent="0.25">
      <c r="A290" s="30"/>
      <c r="B290" s="31" t="s">
        <v>1103</v>
      </c>
      <c r="C290" s="32" t="s">
        <v>1133</v>
      </c>
      <c r="D290" s="33"/>
    </row>
    <row r="291" spans="1:4" x14ac:dyDescent="0.25">
      <c r="A291" s="30"/>
      <c r="B291" s="31" t="s">
        <v>414</v>
      </c>
      <c r="C291" s="32">
        <v>3120</v>
      </c>
      <c r="D291" s="33">
        <f>D285+D288</f>
        <v>0</v>
      </c>
    </row>
    <row r="292" spans="1:4" x14ac:dyDescent="0.25">
      <c r="A292" s="30"/>
      <c r="B292" s="31" t="s">
        <v>415</v>
      </c>
      <c r="C292" s="32">
        <v>3130</v>
      </c>
      <c r="D292" s="33">
        <f>D273+D283+D291</f>
        <v>0</v>
      </c>
    </row>
    <row r="293" spans="1:4" x14ac:dyDescent="0.25">
      <c r="A293" s="30">
        <v>1.4</v>
      </c>
      <c r="B293" s="31" t="s">
        <v>416</v>
      </c>
      <c r="C293" s="32"/>
      <c r="D293" s="33"/>
    </row>
    <row r="294" spans="1:4" x14ac:dyDescent="0.25">
      <c r="A294" s="30"/>
      <c r="B294" s="31" t="s">
        <v>417</v>
      </c>
      <c r="C294" s="32">
        <v>3131</v>
      </c>
      <c r="D294" s="33"/>
    </row>
    <row r="295" spans="1:4" x14ac:dyDescent="0.25">
      <c r="A295" s="30"/>
      <c r="B295" s="31" t="s">
        <v>418</v>
      </c>
      <c r="C295" s="32"/>
      <c r="D295" s="33"/>
    </row>
    <row r="296" spans="1:4" x14ac:dyDescent="0.25">
      <c r="A296" s="30"/>
      <c r="B296" s="31" t="s">
        <v>419</v>
      </c>
      <c r="C296" s="32">
        <v>3132</v>
      </c>
      <c r="D296" s="33"/>
    </row>
    <row r="297" spans="1:4" x14ac:dyDescent="0.25">
      <c r="A297" s="30"/>
      <c r="B297" s="31" t="s">
        <v>420</v>
      </c>
      <c r="C297" s="32">
        <v>3133</v>
      </c>
      <c r="D297" s="33"/>
    </row>
    <row r="298" spans="1:4" x14ac:dyDescent="0.25">
      <c r="A298" s="30"/>
      <c r="B298" s="31" t="s">
        <v>421</v>
      </c>
      <c r="C298" s="32">
        <v>3135</v>
      </c>
      <c r="D298" s="33">
        <f>D296+D297</f>
        <v>0</v>
      </c>
    </row>
    <row r="299" spans="1:4" x14ac:dyDescent="0.25">
      <c r="A299" s="30"/>
      <c r="B299" s="31" t="s">
        <v>422</v>
      </c>
      <c r="C299" s="32"/>
      <c r="D299" s="33"/>
    </row>
    <row r="300" spans="1:4" x14ac:dyDescent="0.25">
      <c r="A300" s="30"/>
      <c r="B300" s="31" t="s">
        <v>423</v>
      </c>
      <c r="C300" s="32">
        <v>3136</v>
      </c>
      <c r="D300" s="33"/>
    </row>
    <row r="301" spans="1:4" x14ac:dyDescent="0.25">
      <c r="A301" s="30"/>
      <c r="B301" s="31" t="s">
        <v>424</v>
      </c>
      <c r="C301" s="32">
        <v>3137</v>
      </c>
      <c r="D301" s="33"/>
    </row>
    <row r="302" spans="1:4" x14ac:dyDescent="0.25">
      <c r="A302" s="30"/>
      <c r="B302" s="31" t="s">
        <v>425</v>
      </c>
      <c r="C302" s="32">
        <v>3140</v>
      </c>
      <c r="D302" s="33">
        <f>D300+D301</f>
        <v>0</v>
      </c>
    </row>
    <row r="303" spans="1:4" x14ac:dyDescent="0.25">
      <c r="A303" s="30"/>
      <c r="B303" s="31" t="s">
        <v>426</v>
      </c>
      <c r="C303" s="32">
        <v>3150</v>
      </c>
      <c r="D303" s="33">
        <f>D294+D298+D302</f>
        <v>0</v>
      </c>
    </row>
    <row r="304" spans="1:4" x14ac:dyDescent="0.25">
      <c r="A304" s="201" t="s">
        <v>1309</v>
      </c>
      <c r="B304" s="202" t="s">
        <v>1311</v>
      </c>
      <c r="C304" s="203"/>
      <c r="D304" s="206"/>
    </row>
    <row r="305" spans="1:4" x14ac:dyDescent="0.25">
      <c r="A305" s="201"/>
      <c r="B305" s="202" t="s">
        <v>417</v>
      </c>
      <c r="C305" s="203" t="s">
        <v>1262</v>
      </c>
      <c r="D305" s="206"/>
    </row>
    <row r="306" spans="1:4" x14ac:dyDescent="0.25">
      <c r="A306" s="201"/>
      <c r="B306" s="202" t="s">
        <v>1310</v>
      </c>
      <c r="C306" s="203"/>
      <c r="D306" s="206"/>
    </row>
    <row r="307" spans="1:4" x14ac:dyDescent="0.25">
      <c r="A307" s="201"/>
      <c r="B307" s="202" t="s">
        <v>419</v>
      </c>
      <c r="C307" s="203" t="s">
        <v>1263</v>
      </c>
      <c r="D307" s="206"/>
    </row>
    <row r="308" spans="1:4" x14ac:dyDescent="0.25">
      <c r="A308" s="201"/>
      <c r="B308" s="202" t="s">
        <v>420</v>
      </c>
      <c r="C308" s="203" t="s">
        <v>1264</v>
      </c>
      <c r="D308" s="206"/>
    </row>
    <row r="309" spans="1:4" x14ac:dyDescent="0.25">
      <c r="A309" s="201"/>
      <c r="B309" s="202" t="s">
        <v>1270</v>
      </c>
      <c r="C309" s="203" t="s">
        <v>1265</v>
      </c>
      <c r="D309" s="206">
        <f>D307+D308</f>
        <v>0</v>
      </c>
    </row>
    <row r="310" spans="1:4" x14ac:dyDescent="0.25">
      <c r="A310" s="201"/>
      <c r="B310" s="202" t="s">
        <v>422</v>
      </c>
      <c r="C310" s="203"/>
      <c r="D310" s="206"/>
    </row>
    <row r="311" spans="1:4" x14ac:dyDescent="0.25">
      <c r="A311" s="201"/>
      <c r="B311" s="202" t="s">
        <v>423</v>
      </c>
      <c r="C311" s="203" t="s">
        <v>1266</v>
      </c>
      <c r="D311" s="206"/>
    </row>
    <row r="312" spans="1:4" x14ac:dyDescent="0.25">
      <c r="A312" s="201"/>
      <c r="B312" s="202" t="s">
        <v>424</v>
      </c>
      <c r="C312" s="203" t="s">
        <v>1267</v>
      </c>
      <c r="D312" s="206"/>
    </row>
    <row r="313" spans="1:4" x14ac:dyDescent="0.25">
      <c r="A313" s="201"/>
      <c r="B313" s="202" t="s">
        <v>1271</v>
      </c>
      <c r="C313" s="203" t="s">
        <v>1268</v>
      </c>
      <c r="D313" s="206">
        <f>D311+D312</f>
        <v>0</v>
      </c>
    </row>
    <row r="314" spans="1:4" x14ac:dyDescent="0.25">
      <c r="A314" s="201"/>
      <c r="B314" s="202" t="s">
        <v>1285</v>
      </c>
      <c r="C314" s="203" t="s">
        <v>1269</v>
      </c>
      <c r="D314" s="206">
        <f>D305+D309+D313</f>
        <v>0</v>
      </c>
    </row>
    <row r="315" spans="1:4" ht="14.25" customHeight="1" x14ac:dyDescent="0.25">
      <c r="A315" s="30" t="s">
        <v>1067</v>
      </c>
      <c r="B315" s="141" t="s">
        <v>1066</v>
      </c>
      <c r="C315" s="184" t="s">
        <v>1055</v>
      </c>
      <c r="D315" s="33"/>
    </row>
    <row r="316" spans="1:4" x14ac:dyDescent="0.25">
      <c r="A316" s="30" t="s">
        <v>1068</v>
      </c>
      <c r="B316" s="141" t="s">
        <v>1056</v>
      </c>
      <c r="C316" s="184" t="s">
        <v>1057</v>
      </c>
      <c r="D316" s="33"/>
    </row>
    <row r="317" spans="1:4" x14ac:dyDescent="0.25">
      <c r="A317" s="201" t="s">
        <v>1274</v>
      </c>
      <c r="B317" s="202" t="s">
        <v>1275</v>
      </c>
      <c r="C317" s="203" t="s">
        <v>1276</v>
      </c>
      <c r="D317" s="206"/>
    </row>
    <row r="318" spans="1:4" x14ac:dyDescent="0.25">
      <c r="A318" s="30" t="s">
        <v>1069</v>
      </c>
      <c r="B318" s="141" t="s">
        <v>1277</v>
      </c>
      <c r="C318" s="184">
        <v>3160</v>
      </c>
      <c r="D318" s="33">
        <f>+D315+D316+D317</f>
        <v>0</v>
      </c>
    </row>
    <row r="319" spans="1:4" x14ac:dyDescent="0.25">
      <c r="A319" s="30" t="s">
        <v>882</v>
      </c>
      <c r="B319" s="141" t="s">
        <v>1058</v>
      </c>
      <c r="C319" s="184" t="s">
        <v>1059</v>
      </c>
      <c r="D319" s="33"/>
    </row>
    <row r="320" spans="1:4" x14ac:dyDescent="0.25">
      <c r="A320" s="30" t="s">
        <v>883</v>
      </c>
      <c r="B320" s="141" t="s">
        <v>1060</v>
      </c>
      <c r="C320" s="184" t="s">
        <v>1061</v>
      </c>
      <c r="D320" s="33"/>
    </row>
    <row r="321" spans="1:4" x14ac:dyDescent="0.25">
      <c r="A321" s="201"/>
      <c r="B321" s="202" t="s">
        <v>1278</v>
      </c>
      <c r="C321" s="203" t="s">
        <v>1279</v>
      </c>
      <c r="D321" s="206"/>
    </row>
    <row r="322" spans="1:4" x14ac:dyDescent="0.25">
      <c r="A322" s="30" t="s">
        <v>1070</v>
      </c>
      <c r="B322" s="141" t="s">
        <v>1280</v>
      </c>
      <c r="C322" s="184">
        <v>3159</v>
      </c>
      <c r="D322" s="33">
        <f>+D319+D320+D321</f>
        <v>0</v>
      </c>
    </row>
    <row r="323" spans="1:4" x14ac:dyDescent="0.25">
      <c r="A323" s="30" t="s">
        <v>1071</v>
      </c>
      <c r="B323" s="141" t="s">
        <v>1062</v>
      </c>
      <c r="C323" s="184" t="s">
        <v>1063</v>
      </c>
      <c r="D323" s="33"/>
    </row>
    <row r="324" spans="1:4" x14ac:dyDescent="0.25">
      <c r="A324" s="30" t="s">
        <v>1072</v>
      </c>
      <c r="B324" s="141" t="s">
        <v>1064</v>
      </c>
      <c r="C324" s="184" t="s">
        <v>1065</v>
      </c>
      <c r="D324" s="33"/>
    </row>
    <row r="325" spans="1:4" x14ac:dyDescent="0.25">
      <c r="A325" s="201" t="s">
        <v>1281</v>
      </c>
      <c r="B325" s="202" t="s">
        <v>1282</v>
      </c>
      <c r="C325" s="203" t="s">
        <v>1283</v>
      </c>
      <c r="D325" s="206"/>
    </row>
    <row r="326" spans="1:4" ht="28.5" x14ac:dyDescent="0.25">
      <c r="A326" s="30" t="s">
        <v>1073</v>
      </c>
      <c r="B326" s="141" t="s">
        <v>1284</v>
      </c>
      <c r="C326" s="184">
        <v>3172</v>
      </c>
      <c r="D326" s="33">
        <f>+D323+D324+D325</f>
        <v>0</v>
      </c>
    </row>
    <row r="327" spans="1:4" x14ac:dyDescent="0.25">
      <c r="A327" s="30">
        <v>1.7</v>
      </c>
      <c r="B327" s="141" t="s">
        <v>1170</v>
      </c>
      <c r="C327" s="184"/>
      <c r="D327" s="33"/>
    </row>
    <row r="328" spans="1:4" x14ac:dyDescent="0.25">
      <c r="A328" s="30"/>
      <c r="B328" s="31" t="s">
        <v>427</v>
      </c>
      <c r="C328" s="32">
        <v>3261</v>
      </c>
      <c r="D328" s="33"/>
    </row>
    <row r="329" spans="1:4" x14ac:dyDescent="0.25">
      <c r="A329" s="30"/>
      <c r="B329" s="31" t="s">
        <v>428</v>
      </c>
      <c r="C329" s="32">
        <v>3262</v>
      </c>
      <c r="D329" s="33"/>
    </row>
    <row r="330" spans="1:4" x14ac:dyDescent="0.25">
      <c r="A330" s="30"/>
      <c r="B330" s="31" t="s">
        <v>429</v>
      </c>
      <c r="C330" s="32">
        <v>3264</v>
      </c>
      <c r="D330" s="42"/>
    </row>
    <row r="331" spans="1:4" x14ac:dyDescent="0.25">
      <c r="A331" s="30"/>
      <c r="B331" s="31" t="s">
        <v>430</v>
      </c>
      <c r="C331" s="32">
        <v>3263</v>
      </c>
      <c r="D331" s="33"/>
    </row>
    <row r="332" spans="1:4" x14ac:dyDescent="0.25">
      <c r="A332" s="30"/>
      <c r="B332" s="31" t="s">
        <v>431</v>
      </c>
      <c r="C332" s="32">
        <v>3265</v>
      </c>
      <c r="D332" s="33">
        <f>SUM(D328:D331)</f>
        <v>0</v>
      </c>
    </row>
    <row r="333" spans="1:4" x14ac:dyDescent="0.25">
      <c r="A333" s="30">
        <v>1.8</v>
      </c>
      <c r="B333" s="31" t="s">
        <v>1171</v>
      </c>
      <c r="C333" s="32"/>
      <c r="D333" s="33"/>
    </row>
    <row r="334" spans="1:4" x14ac:dyDescent="0.25">
      <c r="A334" s="30"/>
      <c r="B334" s="31" t="s">
        <v>432</v>
      </c>
      <c r="C334" s="32">
        <v>3241</v>
      </c>
      <c r="D334" s="33"/>
    </row>
    <row r="335" spans="1:4" x14ac:dyDescent="0.25">
      <c r="A335" s="30"/>
      <c r="B335" s="31" t="s">
        <v>433</v>
      </c>
      <c r="C335" s="32">
        <v>3242</v>
      </c>
      <c r="D335" s="33"/>
    </row>
    <row r="336" spans="1:4" x14ac:dyDescent="0.25">
      <c r="A336" s="30"/>
      <c r="B336" s="31" t="s">
        <v>434</v>
      </c>
      <c r="C336" s="32">
        <v>3244</v>
      </c>
      <c r="D336" s="33"/>
    </row>
    <row r="337" spans="1:4" x14ac:dyDescent="0.25">
      <c r="A337" s="30"/>
      <c r="B337" s="31" t="s">
        <v>435</v>
      </c>
      <c r="C337" s="32">
        <v>3243</v>
      </c>
      <c r="D337" s="42"/>
    </row>
    <row r="338" spans="1:4" x14ac:dyDescent="0.25">
      <c r="A338" s="30"/>
      <c r="B338" s="31" t="s">
        <v>436</v>
      </c>
      <c r="C338" s="32">
        <v>3250</v>
      </c>
      <c r="D338" s="42">
        <f>SUM(D334:D337)</f>
        <v>0</v>
      </c>
    </row>
    <row r="339" spans="1:4" x14ac:dyDescent="0.25">
      <c r="A339" s="30">
        <v>1.9</v>
      </c>
      <c r="B339" s="31" t="s">
        <v>437</v>
      </c>
      <c r="C339" s="32"/>
      <c r="D339" s="33"/>
    </row>
    <row r="340" spans="1:4" x14ac:dyDescent="0.25">
      <c r="A340" s="30"/>
      <c r="B340" s="31" t="s">
        <v>1172</v>
      </c>
      <c r="C340" s="32"/>
      <c r="D340" s="33"/>
    </row>
    <row r="341" spans="1:4" x14ac:dyDescent="0.25">
      <c r="A341" s="7"/>
      <c r="B341" s="8" t="s">
        <v>438</v>
      </c>
      <c r="C341" s="2">
        <v>3251</v>
      </c>
      <c r="D341" s="50"/>
    </row>
    <row r="342" spans="1:4" x14ac:dyDescent="0.25">
      <c r="A342" s="7"/>
      <c r="B342" s="8" t="s">
        <v>439</v>
      </c>
      <c r="C342" s="2">
        <v>3252</v>
      </c>
      <c r="D342" s="50"/>
    </row>
    <row r="343" spans="1:4" x14ac:dyDescent="0.25">
      <c r="A343" s="7"/>
      <c r="B343" s="8" t="s">
        <v>440</v>
      </c>
      <c r="C343" s="2">
        <v>3253</v>
      </c>
      <c r="D343" s="50"/>
    </row>
    <row r="344" spans="1:4" x14ac:dyDescent="0.25">
      <c r="A344" s="7"/>
      <c r="B344" s="31" t="s">
        <v>441</v>
      </c>
      <c r="C344" s="32">
        <v>3260</v>
      </c>
      <c r="D344" s="50">
        <f>SUM(D341:D343)</f>
        <v>0</v>
      </c>
    </row>
    <row r="345" spans="1:4" x14ac:dyDescent="0.25">
      <c r="A345" s="201" t="s">
        <v>1312</v>
      </c>
      <c r="B345" s="202" t="s">
        <v>1313</v>
      </c>
      <c r="C345" s="203"/>
      <c r="D345" s="206"/>
    </row>
    <row r="346" spans="1:4" x14ac:dyDescent="0.25">
      <c r="A346" s="201"/>
      <c r="B346" s="202" t="s">
        <v>1172</v>
      </c>
      <c r="C346" s="203"/>
      <c r="D346" s="206"/>
    </row>
    <row r="347" spans="1:4" x14ac:dyDescent="0.25">
      <c r="A347" s="204"/>
      <c r="B347" s="185" t="s">
        <v>1314</v>
      </c>
      <c r="C347" s="205" t="s">
        <v>1317</v>
      </c>
      <c r="D347" s="212"/>
    </row>
    <row r="348" spans="1:4" x14ac:dyDescent="0.25">
      <c r="A348" s="204"/>
      <c r="B348" s="185" t="s">
        <v>1315</v>
      </c>
      <c r="C348" s="205" t="s">
        <v>1318</v>
      </c>
      <c r="D348" s="212"/>
    </row>
    <row r="349" spans="1:4" x14ac:dyDescent="0.25">
      <c r="A349" s="204"/>
      <c r="B349" s="185" t="s">
        <v>1316</v>
      </c>
      <c r="C349" s="205" t="s">
        <v>1319</v>
      </c>
      <c r="D349" s="212"/>
    </row>
    <row r="350" spans="1:4" x14ac:dyDescent="0.25">
      <c r="A350" s="204"/>
      <c r="B350" s="202" t="s">
        <v>1321</v>
      </c>
      <c r="C350" s="203" t="s">
        <v>1320</v>
      </c>
      <c r="D350" s="212">
        <f>SUM(D347:D349)</f>
        <v>0</v>
      </c>
    </row>
    <row r="351" spans="1:4" x14ac:dyDescent="0.25">
      <c r="A351" s="51" t="s">
        <v>442</v>
      </c>
      <c r="B351" s="31" t="s">
        <v>443</v>
      </c>
      <c r="C351" s="32"/>
      <c r="D351" s="50"/>
    </row>
    <row r="352" spans="1:4" x14ac:dyDescent="0.25">
      <c r="A352" s="7"/>
      <c r="B352" s="8" t="s">
        <v>444</v>
      </c>
      <c r="C352" s="2">
        <v>3531</v>
      </c>
      <c r="D352" s="50"/>
    </row>
    <row r="353" spans="1:4" x14ac:dyDescent="0.25">
      <c r="A353" s="7"/>
      <c r="B353" s="8" t="s">
        <v>445</v>
      </c>
      <c r="C353" s="2">
        <v>3532</v>
      </c>
      <c r="D353" s="50"/>
    </row>
    <row r="354" spans="1:4" x14ac:dyDescent="0.25">
      <c r="A354" s="7"/>
      <c r="B354" s="8" t="s">
        <v>446</v>
      </c>
      <c r="C354" s="2">
        <v>3533</v>
      </c>
      <c r="D354" s="50"/>
    </row>
    <row r="355" spans="1:4" x14ac:dyDescent="0.25">
      <c r="A355" s="7"/>
      <c r="B355" s="8" t="s">
        <v>447</v>
      </c>
      <c r="C355" s="2">
        <v>3534</v>
      </c>
      <c r="D355" s="50">
        <f>SUM(D352:D354)</f>
        <v>0</v>
      </c>
    </row>
    <row r="356" spans="1:4" ht="20.25" customHeight="1" x14ac:dyDescent="0.25">
      <c r="A356" s="201">
        <v>1.1100000000000001</v>
      </c>
      <c r="B356" s="202" t="s">
        <v>1322</v>
      </c>
      <c r="C356" s="203"/>
      <c r="D356" s="206"/>
    </row>
    <row r="357" spans="1:4" x14ac:dyDescent="0.25">
      <c r="A357" s="201"/>
      <c r="B357" s="202" t="s">
        <v>1172</v>
      </c>
      <c r="C357" s="203"/>
      <c r="D357" s="206"/>
    </row>
    <row r="358" spans="1:4" x14ac:dyDescent="0.25">
      <c r="A358" s="204"/>
      <c r="B358" s="185" t="s">
        <v>1323</v>
      </c>
      <c r="C358" s="205">
        <v>3267</v>
      </c>
      <c r="D358" s="212"/>
    </row>
    <row r="359" spans="1:4" x14ac:dyDescent="0.25">
      <c r="A359" s="204"/>
      <c r="B359" s="185" t="s">
        <v>1324</v>
      </c>
      <c r="C359" s="205">
        <v>3268</v>
      </c>
      <c r="D359" s="212"/>
    </row>
    <row r="360" spans="1:4" x14ac:dyDescent="0.25">
      <c r="A360" s="204"/>
      <c r="B360" s="185" t="s">
        <v>1325</v>
      </c>
      <c r="C360" s="205">
        <v>3269</v>
      </c>
      <c r="D360" s="212"/>
    </row>
    <row r="361" spans="1:4" x14ac:dyDescent="0.25">
      <c r="A361" s="204"/>
      <c r="B361" s="202" t="s">
        <v>1327</v>
      </c>
      <c r="C361" s="203">
        <v>3270</v>
      </c>
      <c r="D361" s="212">
        <f>SUM(D358:D360)</f>
        <v>0</v>
      </c>
    </row>
    <row r="362" spans="1:4" x14ac:dyDescent="0.25">
      <c r="A362" s="201">
        <v>1.1200000000000001</v>
      </c>
      <c r="B362" s="202" t="s">
        <v>1329</v>
      </c>
      <c r="C362" s="203"/>
      <c r="D362" s="206"/>
    </row>
    <row r="363" spans="1:4" x14ac:dyDescent="0.25">
      <c r="A363" s="204"/>
      <c r="B363" s="185" t="s">
        <v>451</v>
      </c>
      <c r="C363" s="205">
        <v>3271</v>
      </c>
      <c r="D363" s="212"/>
    </row>
    <row r="364" spans="1:4" x14ac:dyDescent="0.25">
      <c r="A364" s="204"/>
      <c r="B364" s="185" t="s">
        <v>452</v>
      </c>
      <c r="C364" s="205">
        <v>3272</v>
      </c>
      <c r="D364" s="212"/>
    </row>
    <row r="365" spans="1:4" x14ac:dyDescent="0.25">
      <c r="A365" s="204"/>
      <c r="B365" s="185" t="s">
        <v>1326</v>
      </c>
      <c r="C365" s="205">
        <v>3273</v>
      </c>
      <c r="D365" s="212"/>
    </row>
    <row r="366" spans="1:4" x14ac:dyDescent="0.25">
      <c r="A366" s="204"/>
      <c r="B366" s="202" t="s">
        <v>1328</v>
      </c>
      <c r="C366" s="203">
        <v>3274</v>
      </c>
      <c r="D366" s="212">
        <f>SUM(D363:D365)</f>
        <v>0</v>
      </c>
    </row>
    <row r="367" spans="1:4" x14ac:dyDescent="0.25">
      <c r="A367" s="30">
        <v>1.1299999999999999</v>
      </c>
      <c r="B367" s="31" t="s">
        <v>448</v>
      </c>
      <c r="C367" s="32"/>
      <c r="D367" s="50"/>
    </row>
    <row r="368" spans="1:4" x14ac:dyDescent="0.25">
      <c r="A368" s="7"/>
      <c r="B368" s="8" t="s">
        <v>1330</v>
      </c>
      <c r="C368" s="2">
        <v>3536</v>
      </c>
      <c r="D368" s="50"/>
    </row>
    <row r="369" spans="1:4" x14ac:dyDescent="0.25">
      <c r="A369" s="7"/>
      <c r="B369" s="8" t="s">
        <v>1331</v>
      </c>
      <c r="C369" s="2">
        <v>3537</v>
      </c>
      <c r="D369" s="50"/>
    </row>
    <row r="370" spans="1:4" x14ac:dyDescent="0.25">
      <c r="A370" s="7"/>
      <c r="B370" s="8" t="s">
        <v>1332</v>
      </c>
      <c r="C370" s="2">
        <v>3538</v>
      </c>
      <c r="D370" s="50"/>
    </row>
    <row r="371" spans="1:4" x14ac:dyDescent="0.25">
      <c r="A371" s="7"/>
      <c r="B371" s="8" t="s">
        <v>1333</v>
      </c>
      <c r="C371" s="2">
        <v>3539</v>
      </c>
      <c r="D371" s="50"/>
    </row>
    <row r="372" spans="1:4" x14ac:dyDescent="0.25">
      <c r="A372" s="7"/>
      <c r="B372" s="8" t="s">
        <v>449</v>
      </c>
      <c r="C372" s="2">
        <v>3540</v>
      </c>
      <c r="D372" s="50">
        <f>SUM(D368:D371)</f>
        <v>0</v>
      </c>
    </row>
    <row r="373" spans="1:4" x14ac:dyDescent="0.25">
      <c r="A373" s="30">
        <v>1.1399999999999999</v>
      </c>
      <c r="B373" s="31" t="s">
        <v>450</v>
      </c>
      <c r="C373" s="32"/>
      <c r="D373" s="50"/>
    </row>
    <row r="374" spans="1:4" x14ac:dyDescent="0.25">
      <c r="A374" s="7"/>
      <c r="B374" s="8" t="s">
        <v>456</v>
      </c>
      <c r="C374" s="2">
        <v>3181</v>
      </c>
      <c r="D374" s="50"/>
    </row>
    <row r="375" spans="1:4" x14ac:dyDescent="0.25">
      <c r="A375" s="7"/>
      <c r="B375" s="8" t="s">
        <v>457</v>
      </c>
      <c r="C375" s="2">
        <v>3182</v>
      </c>
      <c r="D375" s="50"/>
    </row>
    <row r="376" spans="1:4" x14ac:dyDescent="0.25">
      <c r="A376" s="7"/>
      <c r="B376" s="8" t="s">
        <v>1334</v>
      </c>
      <c r="C376" s="2">
        <v>3183</v>
      </c>
      <c r="D376" s="50"/>
    </row>
    <row r="377" spans="1:4" x14ac:dyDescent="0.25">
      <c r="A377" s="7"/>
      <c r="B377" s="31" t="s">
        <v>453</v>
      </c>
      <c r="C377" s="32">
        <v>3185</v>
      </c>
      <c r="D377" s="50">
        <f>SUM(D374:D376)</f>
        <v>0</v>
      </c>
    </row>
    <row r="378" spans="1:4" x14ac:dyDescent="0.25">
      <c r="A378" s="30">
        <v>1.1499999999999999</v>
      </c>
      <c r="B378" s="31" t="s">
        <v>1335</v>
      </c>
      <c r="C378" s="32"/>
      <c r="D378" s="50"/>
    </row>
    <row r="379" spans="1:4" x14ac:dyDescent="0.25">
      <c r="A379" s="7"/>
      <c r="B379" s="31" t="s">
        <v>1336</v>
      </c>
      <c r="C379" s="2">
        <v>3186</v>
      </c>
      <c r="D379" s="50"/>
    </row>
    <row r="380" spans="1:4" x14ac:dyDescent="0.25">
      <c r="A380" s="7"/>
      <c r="B380" s="8" t="s">
        <v>1337</v>
      </c>
      <c r="C380" s="2">
        <v>3187</v>
      </c>
      <c r="D380" s="50"/>
    </row>
    <row r="381" spans="1:4" x14ac:dyDescent="0.25">
      <c r="A381" s="7"/>
      <c r="B381" s="8" t="s">
        <v>1338</v>
      </c>
      <c r="C381" s="2">
        <v>3188</v>
      </c>
      <c r="D381" s="50"/>
    </row>
    <row r="382" spans="1:4" x14ac:dyDescent="0.25">
      <c r="A382" s="7"/>
      <c r="B382" s="31" t="s">
        <v>454</v>
      </c>
      <c r="C382" s="2">
        <v>3190</v>
      </c>
      <c r="D382" s="50">
        <f>SUM(D379:D381)</f>
        <v>0</v>
      </c>
    </row>
    <row r="383" spans="1:4" x14ac:dyDescent="0.25">
      <c r="A383" s="35" t="s">
        <v>455</v>
      </c>
      <c r="B383" s="9"/>
    </row>
    <row r="384" spans="1:4" x14ac:dyDescent="0.25">
      <c r="A384" s="30">
        <v>1.1599999999999999</v>
      </c>
      <c r="B384" s="31" t="s">
        <v>1173</v>
      </c>
      <c r="C384" s="52"/>
      <c r="D384" s="33"/>
    </row>
    <row r="385" spans="1:4" x14ac:dyDescent="0.25">
      <c r="A385" s="7"/>
      <c r="B385" s="8" t="s">
        <v>1339</v>
      </c>
      <c r="C385" s="2">
        <v>3196</v>
      </c>
      <c r="D385" s="34"/>
    </row>
    <row r="386" spans="1:4" x14ac:dyDescent="0.25">
      <c r="A386" s="7"/>
      <c r="B386" s="8" t="s">
        <v>1340</v>
      </c>
      <c r="C386" s="2">
        <v>3197</v>
      </c>
      <c r="D386" s="34"/>
    </row>
    <row r="387" spans="1:4" x14ac:dyDescent="0.25">
      <c r="A387" s="7"/>
      <c r="B387" s="8" t="s">
        <v>1341</v>
      </c>
      <c r="C387" s="2">
        <v>3198</v>
      </c>
      <c r="D387" s="34"/>
    </row>
    <row r="388" spans="1:4" x14ac:dyDescent="0.25">
      <c r="A388" s="7"/>
      <c r="B388" s="31" t="s">
        <v>458</v>
      </c>
      <c r="C388" s="32">
        <v>3200</v>
      </c>
      <c r="D388" s="33">
        <f>SUM(D385:D387)</f>
        <v>0</v>
      </c>
    </row>
    <row r="389" spans="1:4" x14ac:dyDescent="0.25">
      <c r="A389" s="38">
        <v>1.17</v>
      </c>
      <c r="B389" s="31" t="s">
        <v>459</v>
      </c>
      <c r="C389" s="52"/>
      <c r="D389" s="33"/>
    </row>
    <row r="390" spans="1:4" x14ac:dyDescent="0.25">
      <c r="A390" s="38"/>
      <c r="B390" s="31" t="s">
        <v>460</v>
      </c>
      <c r="C390" s="52"/>
      <c r="D390" s="33"/>
    </row>
    <row r="391" spans="1:4" x14ac:dyDescent="0.25">
      <c r="A391" s="53"/>
      <c r="B391" s="8" t="s">
        <v>1343</v>
      </c>
      <c r="C391" s="2">
        <v>3211</v>
      </c>
      <c r="D391" s="33"/>
    </row>
    <row r="392" spans="1:4" x14ac:dyDescent="0.25">
      <c r="A392" s="53"/>
      <c r="B392" s="8" t="s">
        <v>1344</v>
      </c>
      <c r="C392" s="2">
        <v>3212</v>
      </c>
      <c r="D392" s="33"/>
    </row>
    <row r="393" spans="1:4" x14ac:dyDescent="0.25">
      <c r="A393" s="53"/>
      <c r="B393" s="8" t="s">
        <v>1345</v>
      </c>
      <c r="C393" s="2">
        <v>3213</v>
      </c>
      <c r="D393" s="33"/>
    </row>
    <row r="394" spans="1:4" x14ac:dyDescent="0.25">
      <c r="A394" s="53"/>
      <c r="B394" s="31" t="s">
        <v>461</v>
      </c>
      <c r="C394" s="32">
        <v>3215</v>
      </c>
      <c r="D394" s="33">
        <f>SUM(D391:D393)</f>
        <v>0</v>
      </c>
    </row>
    <row r="395" spans="1:4" x14ac:dyDescent="0.25">
      <c r="A395" s="38">
        <v>1.18</v>
      </c>
      <c r="B395" s="31" t="s">
        <v>462</v>
      </c>
      <c r="C395" s="32"/>
      <c r="D395" s="33"/>
    </row>
    <row r="396" spans="1:4" x14ac:dyDescent="0.25">
      <c r="A396" s="53"/>
      <c r="B396" s="8" t="s">
        <v>1346</v>
      </c>
      <c r="C396" s="2">
        <v>3216</v>
      </c>
      <c r="D396" s="33"/>
    </row>
    <row r="397" spans="1:4" x14ac:dyDescent="0.25">
      <c r="A397" s="53"/>
      <c r="B397" s="8" t="s">
        <v>1347</v>
      </c>
      <c r="C397" s="2">
        <v>3217</v>
      </c>
      <c r="D397" s="33"/>
    </row>
    <row r="398" spans="1:4" x14ac:dyDescent="0.25">
      <c r="A398" s="53"/>
      <c r="B398" s="31" t="s">
        <v>463</v>
      </c>
      <c r="C398" s="32">
        <v>3220</v>
      </c>
      <c r="D398" s="33">
        <f>D396+D397</f>
        <v>0</v>
      </c>
    </row>
    <row r="399" spans="1:4" x14ac:dyDescent="0.25">
      <c r="A399" s="30">
        <v>1.19</v>
      </c>
      <c r="B399" s="31" t="s">
        <v>464</v>
      </c>
      <c r="C399" s="52"/>
      <c r="D399" s="33"/>
    </row>
    <row r="400" spans="1:4" x14ac:dyDescent="0.25">
      <c r="A400" s="7"/>
      <c r="B400" s="8" t="s">
        <v>1348</v>
      </c>
      <c r="C400" s="2">
        <v>3231</v>
      </c>
      <c r="D400" s="34"/>
    </row>
    <row r="401" spans="1:4" x14ac:dyDescent="0.25">
      <c r="A401" s="7"/>
      <c r="B401" s="8" t="s">
        <v>1349</v>
      </c>
      <c r="C401" s="2">
        <v>3232</v>
      </c>
      <c r="D401" s="34"/>
    </row>
    <row r="402" spans="1:4" x14ac:dyDescent="0.25">
      <c r="A402" s="7"/>
      <c r="B402" s="8" t="s">
        <v>1350</v>
      </c>
      <c r="C402" s="2">
        <v>3233</v>
      </c>
      <c r="D402" s="34"/>
    </row>
    <row r="403" spans="1:4" x14ac:dyDescent="0.25">
      <c r="A403" s="7"/>
      <c r="B403" s="31" t="s">
        <v>465</v>
      </c>
      <c r="C403" s="32">
        <v>3240</v>
      </c>
      <c r="D403" s="33">
        <f>SUM(D400:D402)</f>
        <v>0</v>
      </c>
    </row>
    <row r="404" spans="1:4" x14ac:dyDescent="0.25">
      <c r="A404" s="213">
        <v>1.2</v>
      </c>
      <c r="B404" s="31" t="s">
        <v>466</v>
      </c>
      <c r="C404" s="2">
        <v>3500</v>
      </c>
      <c r="D404" s="33"/>
    </row>
    <row r="405" spans="1:4" ht="28.5" x14ac:dyDescent="0.25">
      <c r="A405" s="30">
        <v>1.21</v>
      </c>
      <c r="B405" s="31" t="s">
        <v>467</v>
      </c>
      <c r="C405" s="2">
        <v>3351</v>
      </c>
      <c r="D405" s="33"/>
    </row>
    <row r="406" spans="1:4" x14ac:dyDescent="0.25">
      <c r="A406" s="51" t="s">
        <v>1342</v>
      </c>
      <c r="B406" s="31" t="s">
        <v>468</v>
      </c>
      <c r="C406" s="2"/>
      <c r="D406" s="33"/>
    </row>
    <row r="407" spans="1:4" x14ac:dyDescent="0.25">
      <c r="A407" s="7"/>
      <c r="B407" s="149" t="s">
        <v>1351</v>
      </c>
      <c r="C407" s="99">
        <v>3541</v>
      </c>
      <c r="D407" s="34"/>
    </row>
    <row r="408" spans="1:4" x14ac:dyDescent="0.25">
      <c r="A408" s="7"/>
      <c r="B408" s="185" t="s">
        <v>1195</v>
      </c>
      <c r="C408" s="205" t="s">
        <v>1363</v>
      </c>
      <c r="D408" s="34"/>
    </row>
    <row r="409" spans="1:4" x14ac:dyDescent="0.25">
      <c r="A409" s="7"/>
      <c r="B409" s="185" t="s">
        <v>1196</v>
      </c>
      <c r="C409" s="205" t="s">
        <v>1364</v>
      </c>
      <c r="D409" s="34"/>
    </row>
    <row r="410" spans="1:4" x14ac:dyDescent="0.25">
      <c r="A410" s="7"/>
      <c r="B410" s="149" t="s">
        <v>1352</v>
      </c>
      <c r="C410" s="99">
        <v>3581</v>
      </c>
      <c r="D410" s="34"/>
    </row>
    <row r="411" spans="1:4" x14ac:dyDescent="0.25">
      <c r="A411" s="7"/>
      <c r="B411" s="185" t="s">
        <v>1195</v>
      </c>
      <c r="C411" s="205" t="s">
        <v>1365</v>
      </c>
      <c r="D411" s="34"/>
    </row>
    <row r="412" spans="1:4" x14ac:dyDescent="0.25">
      <c r="A412" s="7"/>
      <c r="B412" s="185" t="s">
        <v>1196</v>
      </c>
      <c r="C412" s="205" t="s">
        <v>1366</v>
      </c>
      <c r="D412" s="34"/>
    </row>
    <row r="413" spans="1:4" x14ac:dyDescent="0.25">
      <c r="A413" s="7"/>
      <c r="B413" s="149" t="s">
        <v>1353</v>
      </c>
      <c r="C413" s="99">
        <v>3582</v>
      </c>
      <c r="D413" s="34"/>
    </row>
    <row r="414" spans="1:4" x14ac:dyDescent="0.25">
      <c r="A414" s="7"/>
      <c r="B414" s="185" t="s">
        <v>1195</v>
      </c>
      <c r="C414" s="205" t="s">
        <v>1367</v>
      </c>
      <c r="D414" s="34"/>
    </row>
    <row r="415" spans="1:4" x14ac:dyDescent="0.25">
      <c r="A415" s="7"/>
      <c r="B415" s="185" t="s">
        <v>1196</v>
      </c>
      <c r="C415" s="205" t="s">
        <v>1368</v>
      </c>
      <c r="D415" s="34"/>
    </row>
    <row r="416" spans="1:4" x14ac:dyDescent="0.25">
      <c r="A416" s="7"/>
      <c r="B416" s="149" t="s">
        <v>1354</v>
      </c>
      <c r="C416" s="99">
        <v>3583</v>
      </c>
      <c r="D416" s="34"/>
    </row>
    <row r="417" spans="1:4" x14ac:dyDescent="0.25">
      <c r="A417" s="7"/>
      <c r="B417" s="185" t="s">
        <v>1195</v>
      </c>
      <c r="C417" s="205" t="s">
        <v>1369</v>
      </c>
      <c r="D417" s="34"/>
    </row>
    <row r="418" spans="1:4" x14ac:dyDescent="0.25">
      <c r="A418" s="7"/>
      <c r="B418" s="185" t="s">
        <v>1196</v>
      </c>
      <c r="C418" s="205" t="s">
        <v>1370</v>
      </c>
      <c r="D418" s="34"/>
    </row>
    <row r="419" spans="1:4" x14ac:dyDescent="0.25">
      <c r="A419" s="7"/>
      <c r="B419" s="149" t="s">
        <v>1355</v>
      </c>
      <c r="C419" s="99">
        <v>3584</v>
      </c>
      <c r="D419" s="34"/>
    </row>
    <row r="420" spans="1:4" x14ac:dyDescent="0.25">
      <c r="A420" s="7"/>
      <c r="B420" s="185" t="s">
        <v>1195</v>
      </c>
      <c r="C420" s="205" t="s">
        <v>1371</v>
      </c>
      <c r="D420" s="34"/>
    </row>
    <row r="421" spans="1:4" x14ac:dyDescent="0.25">
      <c r="A421" s="7"/>
      <c r="B421" s="185" t="s">
        <v>1196</v>
      </c>
      <c r="C421" s="205" t="s">
        <v>1372</v>
      </c>
      <c r="D421" s="34"/>
    </row>
    <row r="422" spans="1:4" x14ac:dyDescent="0.25">
      <c r="A422" s="7"/>
      <c r="B422" s="149" t="s">
        <v>1356</v>
      </c>
      <c r="C422" s="99">
        <v>3585</v>
      </c>
      <c r="D422" s="34"/>
    </row>
    <row r="423" spans="1:4" x14ac:dyDescent="0.25">
      <c r="A423" s="7"/>
      <c r="B423" s="185" t="s">
        <v>1195</v>
      </c>
      <c r="C423" s="205" t="s">
        <v>1373</v>
      </c>
      <c r="D423" s="34"/>
    </row>
    <row r="424" spans="1:4" x14ac:dyDescent="0.25">
      <c r="A424" s="7"/>
      <c r="B424" s="185" t="s">
        <v>1196</v>
      </c>
      <c r="C424" s="205" t="s">
        <v>1374</v>
      </c>
      <c r="D424" s="34"/>
    </row>
    <row r="425" spans="1:4" x14ac:dyDescent="0.25">
      <c r="A425" s="7"/>
      <c r="B425" s="149" t="s">
        <v>1357</v>
      </c>
      <c r="C425" s="99">
        <v>3586</v>
      </c>
      <c r="D425" s="34"/>
    </row>
    <row r="426" spans="1:4" x14ac:dyDescent="0.25">
      <c r="A426" s="7"/>
      <c r="B426" s="185" t="s">
        <v>1195</v>
      </c>
      <c r="C426" s="205" t="s">
        <v>1375</v>
      </c>
      <c r="D426" s="34"/>
    </row>
    <row r="427" spans="1:4" x14ac:dyDescent="0.25">
      <c r="A427" s="7"/>
      <c r="B427" s="185" t="s">
        <v>1196</v>
      </c>
      <c r="C427" s="205" t="s">
        <v>1376</v>
      </c>
      <c r="D427" s="34"/>
    </row>
    <row r="428" spans="1:4" x14ac:dyDescent="0.25">
      <c r="A428" s="7"/>
      <c r="B428" s="149" t="s">
        <v>1358</v>
      </c>
      <c r="C428" s="99">
        <v>3542</v>
      </c>
      <c r="D428" s="34"/>
    </row>
    <row r="429" spans="1:4" x14ac:dyDescent="0.25">
      <c r="A429" s="7"/>
      <c r="B429" s="185" t="s">
        <v>1195</v>
      </c>
      <c r="C429" s="205" t="s">
        <v>1377</v>
      </c>
      <c r="D429" s="34"/>
    </row>
    <row r="430" spans="1:4" x14ac:dyDescent="0.25">
      <c r="A430" s="7"/>
      <c r="B430" s="185" t="s">
        <v>1196</v>
      </c>
      <c r="C430" s="205" t="s">
        <v>1378</v>
      </c>
      <c r="D430" s="34"/>
    </row>
    <row r="431" spans="1:4" x14ac:dyDescent="0.25">
      <c r="A431" s="7"/>
      <c r="B431" s="149" t="s">
        <v>1359</v>
      </c>
      <c r="C431" s="99">
        <v>3587</v>
      </c>
      <c r="D431" s="34"/>
    </row>
    <row r="432" spans="1:4" x14ac:dyDescent="0.25">
      <c r="A432" s="7"/>
      <c r="B432" s="185" t="s">
        <v>1195</v>
      </c>
      <c r="C432" s="205" t="s">
        <v>1379</v>
      </c>
      <c r="D432" s="34"/>
    </row>
    <row r="433" spans="1:4" x14ac:dyDescent="0.25">
      <c r="A433" s="7"/>
      <c r="B433" s="185" t="s">
        <v>1196</v>
      </c>
      <c r="C433" s="205" t="s">
        <v>1380</v>
      </c>
      <c r="D433" s="34"/>
    </row>
    <row r="434" spans="1:4" x14ac:dyDescent="0.25">
      <c r="A434" s="7"/>
      <c r="B434" s="149" t="s">
        <v>1360</v>
      </c>
      <c r="C434" s="99">
        <v>3588</v>
      </c>
      <c r="D434" s="34"/>
    </row>
    <row r="435" spans="1:4" x14ac:dyDescent="0.25">
      <c r="A435" s="7"/>
      <c r="B435" s="185" t="s">
        <v>1195</v>
      </c>
      <c r="C435" s="205" t="s">
        <v>1381</v>
      </c>
      <c r="D435" s="34"/>
    </row>
    <row r="436" spans="1:4" x14ac:dyDescent="0.25">
      <c r="A436" s="7"/>
      <c r="B436" s="185" t="s">
        <v>1196</v>
      </c>
      <c r="C436" s="205" t="s">
        <v>1382</v>
      </c>
      <c r="D436" s="34"/>
    </row>
    <row r="437" spans="1:4" x14ac:dyDescent="0.25">
      <c r="A437" s="7"/>
      <c r="B437" s="149" t="s">
        <v>1361</v>
      </c>
      <c r="C437" s="99">
        <v>3543</v>
      </c>
      <c r="D437" s="34"/>
    </row>
    <row r="438" spans="1:4" x14ac:dyDescent="0.25">
      <c r="A438" s="7"/>
      <c r="B438" s="141" t="s">
        <v>1362</v>
      </c>
      <c r="C438" s="184">
        <v>3550</v>
      </c>
      <c r="D438" s="33">
        <f>SUM(D407:D437)</f>
        <v>0</v>
      </c>
    </row>
    <row r="439" spans="1:4" x14ac:dyDescent="0.25">
      <c r="A439" s="30">
        <v>1.23</v>
      </c>
      <c r="B439" s="141" t="s">
        <v>469</v>
      </c>
      <c r="C439" s="99"/>
      <c r="D439" s="33"/>
    </row>
    <row r="440" spans="1:4" x14ac:dyDescent="0.25">
      <c r="A440" s="7"/>
      <c r="B440" s="149" t="s">
        <v>1383</v>
      </c>
      <c r="C440" s="99">
        <v>3551</v>
      </c>
      <c r="D440" s="34"/>
    </row>
    <row r="441" spans="1:4" x14ac:dyDescent="0.25">
      <c r="A441" s="7"/>
      <c r="B441" s="185" t="s">
        <v>1195</v>
      </c>
      <c r="C441" s="205"/>
      <c r="D441" s="34"/>
    </row>
    <row r="442" spans="1:4" x14ac:dyDescent="0.25">
      <c r="A442" s="7"/>
      <c r="B442" s="185" t="s">
        <v>1196</v>
      </c>
      <c r="C442" s="205"/>
      <c r="D442" s="34"/>
    </row>
    <row r="443" spans="1:4" x14ac:dyDescent="0.25">
      <c r="A443" s="7"/>
      <c r="B443" s="149" t="s">
        <v>1384</v>
      </c>
      <c r="C443" s="99">
        <v>3591</v>
      </c>
      <c r="D443" s="34"/>
    </row>
    <row r="444" spans="1:4" x14ac:dyDescent="0.25">
      <c r="A444" s="7"/>
      <c r="B444" s="185" t="s">
        <v>1195</v>
      </c>
      <c r="C444" s="205" t="str">
        <f>+CONCATENATE(C443,"S")</f>
        <v>3591S</v>
      </c>
      <c r="D444" s="34"/>
    </row>
    <row r="445" spans="1:4" x14ac:dyDescent="0.25">
      <c r="A445" s="7"/>
      <c r="B445" s="185" t="s">
        <v>1196</v>
      </c>
      <c r="C445" s="205" t="str">
        <f>+CONCATENATE(C443,"D")</f>
        <v>3591D</v>
      </c>
      <c r="D445" s="34"/>
    </row>
    <row r="446" spans="1:4" x14ac:dyDescent="0.25">
      <c r="A446" s="7"/>
      <c r="B446" s="149" t="s">
        <v>1385</v>
      </c>
      <c r="C446" s="99">
        <v>3592</v>
      </c>
      <c r="D446" s="34"/>
    </row>
    <row r="447" spans="1:4" x14ac:dyDescent="0.25">
      <c r="A447" s="7"/>
      <c r="B447" s="185" t="s">
        <v>1195</v>
      </c>
      <c r="C447" s="205" t="str">
        <f>+CONCATENATE(C446,"S")</f>
        <v>3592S</v>
      </c>
      <c r="D447" s="34"/>
    </row>
    <row r="448" spans="1:4" x14ac:dyDescent="0.25">
      <c r="A448" s="7"/>
      <c r="B448" s="185" t="s">
        <v>1196</v>
      </c>
      <c r="C448" s="205" t="str">
        <f>+CONCATENATE(C446,"D")</f>
        <v>3592D</v>
      </c>
      <c r="D448" s="34"/>
    </row>
    <row r="449" spans="1:4" x14ac:dyDescent="0.25">
      <c r="A449" s="7"/>
      <c r="B449" s="149" t="s">
        <v>1386</v>
      </c>
      <c r="C449" s="99">
        <v>3593</v>
      </c>
      <c r="D449" s="34"/>
    </row>
    <row r="450" spans="1:4" x14ac:dyDescent="0.25">
      <c r="A450" s="7"/>
      <c r="B450" s="185" t="s">
        <v>1195</v>
      </c>
      <c r="C450" s="205" t="str">
        <f>+CONCATENATE(C449,"S")</f>
        <v>3593S</v>
      </c>
      <c r="D450" s="34"/>
    </row>
    <row r="451" spans="1:4" x14ac:dyDescent="0.25">
      <c r="A451" s="7"/>
      <c r="B451" s="185" t="s">
        <v>1196</v>
      </c>
      <c r="C451" s="205" t="str">
        <f>+CONCATENATE(C449,"D")</f>
        <v>3593D</v>
      </c>
      <c r="D451" s="34"/>
    </row>
    <row r="452" spans="1:4" x14ac:dyDescent="0.25">
      <c r="A452" s="7"/>
      <c r="B452" s="149" t="s">
        <v>1387</v>
      </c>
      <c r="C452" s="99">
        <v>3594</v>
      </c>
      <c r="D452" s="34"/>
    </row>
    <row r="453" spans="1:4" x14ac:dyDescent="0.25">
      <c r="A453" s="7"/>
      <c r="B453" s="185" t="s">
        <v>1195</v>
      </c>
      <c r="C453" s="205" t="str">
        <f>+CONCATENATE(C452,"S")</f>
        <v>3594S</v>
      </c>
      <c r="D453" s="34"/>
    </row>
    <row r="454" spans="1:4" x14ac:dyDescent="0.25">
      <c r="A454" s="7"/>
      <c r="B454" s="185" t="s">
        <v>1196</v>
      </c>
      <c r="C454" s="205" t="str">
        <f>+CONCATENATE(C452,"D")</f>
        <v>3594D</v>
      </c>
      <c r="D454" s="34"/>
    </row>
    <row r="455" spans="1:4" x14ac:dyDescent="0.25">
      <c r="A455" s="7"/>
      <c r="B455" s="149" t="s">
        <v>1388</v>
      </c>
      <c r="C455" s="99">
        <v>3595</v>
      </c>
      <c r="D455" s="34"/>
    </row>
    <row r="456" spans="1:4" x14ac:dyDescent="0.25">
      <c r="A456" s="7"/>
      <c r="B456" s="185" t="s">
        <v>1195</v>
      </c>
      <c r="C456" s="205" t="str">
        <f>+CONCATENATE(C455,"S")</f>
        <v>3595S</v>
      </c>
      <c r="D456" s="34"/>
    </row>
    <row r="457" spans="1:4" x14ac:dyDescent="0.25">
      <c r="A457" s="7"/>
      <c r="B457" s="185" t="s">
        <v>1196</v>
      </c>
      <c r="C457" s="205" t="str">
        <f>+CONCATENATE(C455,"D")</f>
        <v>3595D</v>
      </c>
      <c r="D457" s="34"/>
    </row>
    <row r="458" spans="1:4" x14ac:dyDescent="0.25">
      <c r="A458" s="7"/>
      <c r="B458" s="149" t="s">
        <v>1389</v>
      </c>
      <c r="C458" s="99">
        <v>3596</v>
      </c>
      <c r="D458" s="34"/>
    </row>
    <row r="459" spans="1:4" x14ac:dyDescent="0.25">
      <c r="A459" s="7"/>
      <c r="B459" s="185" t="s">
        <v>1195</v>
      </c>
      <c r="C459" s="205" t="str">
        <f>+CONCATENATE(C458,"S")</f>
        <v>3596S</v>
      </c>
      <c r="D459" s="34"/>
    </row>
    <row r="460" spans="1:4" x14ac:dyDescent="0.25">
      <c r="A460" s="7"/>
      <c r="B460" s="185" t="s">
        <v>1196</v>
      </c>
      <c r="C460" s="205" t="str">
        <f>+CONCATENATE(C458,"D")</f>
        <v>3596D</v>
      </c>
      <c r="D460" s="34"/>
    </row>
    <row r="461" spans="1:4" x14ac:dyDescent="0.25">
      <c r="A461" s="7"/>
      <c r="B461" s="149" t="s">
        <v>1390</v>
      </c>
      <c r="C461" s="99">
        <v>3552</v>
      </c>
      <c r="D461" s="34"/>
    </row>
    <row r="462" spans="1:4" x14ac:dyDescent="0.25">
      <c r="A462" s="7"/>
      <c r="B462" s="185" t="s">
        <v>1195</v>
      </c>
      <c r="C462" s="205" t="str">
        <f>+CONCATENATE(C461,"S")</f>
        <v>3552S</v>
      </c>
      <c r="D462" s="34"/>
    </row>
    <row r="463" spans="1:4" x14ac:dyDescent="0.25">
      <c r="A463" s="7"/>
      <c r="B463" s="185" t="s">
        <v>1196</v>
      </c>
      <c r="C463" s="205" t="str">
        <f>+CONCATENATE(C461,"D")</f>
        <v>3552D</v>
      </c>
      <c r="D463" s="34"/>
    </row>
    <row r="464" spans="1:4" x14ac:dyDescent="0.25">
      <c r="A464" s="7"/>
      <c r="B464" s="149" t="s">
        <v>1391</v>
      </c>
      <c r="C464" s="99">
        <v>3597</v>
      </c>
      <c r="D464" s="34"/>
    </row>
    <row r="465" spans="1:4" x14ac:dyDescent="0.25">
      <c r="A465" s="7"/>
      <c r="B465" s="185" t="s">
        <v>1195</v>
      </c>
      <c r="C465" s="205" t="str">
        <f>+CONCATENATE(C464,"S")</f>
        <v>3597S</v>
      </c>
      <c r="D465" s="34"/>
    </row>
    <row r="466" spans="1:4" x14ac:dyDescent="0.25">
      <c r="A466" s="7"/>
      <c r="B466" s="185" t="s">
        <v>1196</v>
      </c>
      <c r="C466" s="205" t="str">
        <f>+CONCATENATE(C464,"D")</f>
        <v>3597D</v>
      </c>
      <c r="D466" s="34"/>
    </row>
    <row r="467" spans="1:4" x14ac:dyDescent="0.25">
      <c r="A467" s="7"/>
      <c r="B467" s="149" t="s">
        <v>1392</v>
      </c>
      <c r="C467" s="99">
        <v>3598</v>
      </c>
      <c r="D467" s="34"/>
    </row>
    <row r="468" spans="1:4" x14ac:dyDescent="0.25">
      <c r="A468" s="7"/>
      <c r="B468" s="185" t="s">
        <v>1195</v>
      </c>
      <c r="C468" s="205" t="str">
        <f>+CONCATENATE(C467,"S")</f>
        <v>3598S</v>
      </c>
      <c r="D468" s="34"/>
    </row>
    <row r="469" spans="1:4" x14ac:dyDescent="0.25">
      <c r="A469" s="7"/>
      <c r="B469" s="185" t="s">
        <v>1196</v>
      </c>
      <c r="C469" s="205" t="str">
        <f>+CONCATENATE(C467,"D")</f>
        <v>3598D</v>
      </c>
      <c r="D469" s="34"/>
    </row>
    <row r="470" spans="1:4" x14ac:dyDescent="0.25">
      <c r="A470" s="7"/>
      <c r="B470" s="149" t="s">
        <v>1393</v>
      </c>
      <c r="C470" s="99">
        <v>3553</v>
      </c>
      <c r="D470" s="34"/>
    </row>
    <row r="471" spans="1:4" x14ac:dyDescent="0.25">
      <c r="A471" s="7"/>
      <c r="B471" s="149" t="s">
        <v>1394</v>
      </c>
      <c r="C471" s="99">
        <v>3555</v>
      </c>
      <c r="D471" s="34">
        <f>SUM(D440:D470)</f>
        <v>0</v>
      </c>
    </row>
    <row r="472" spans="1:4" x14ac:dyDescent="0.25">
      <c r="A472" s="7"/>
      <c r="B472" s="141" t="s">
        <v>470</v>
      </c>
      <c r="C472" s="184">
        <v>3560</v>
      </c>
      <c r="D472" s="33">
        <f>D438+D471</f>
        <v>0</v>
      </c>
    </row>
    <row r="473" spans="1:4" x14ac:dyDescent="0.25">
      <c r="A473" s="30">
        <v>1.24</v>
      </c>
      <c r="B473" s="31" t="s">
        <v>471</v>
      </c>
      <c r="C473" s="2"/>
      <c r="D473" s="33"/>
    </row>
    <row r="474" spans="1:4" x14ac:dyDescent="0.25">
      <c r="A474" s="7"/>
      <c r="B474" s="8" t="s">
        <v>1395</v>
      </c>
      <c r="C474" s="2">
        <v>3561</v>
      </c>
      <c r="D474" s="34"/>
    </row>
    <row r="475" spans="1:4" x14ac:dyDescent="0.25">
      <c r="A475" s="7"/>
      <c r="B475" s="8" t="s">
        <v>1396</v>
      </c>
      <c r="C475" s="2">
        <v>3562</v>
      </c>
      <c r="D475" s="34"/>
    </row>
    <row r="476" spans="1:4" x14ac:dyDescent="0.25">
      <c r="A476" s="7"/>
      <c r="B476" s="8" t="s">
        <v>1397</v>
      </c>
      <c r="C476" s="2">
        <v>3563</v>
      </c>
      <c r="D476" s="34"/>
    </row>
    <row r="477" spans="1:4" x14ac:dyDescent="0.25">
      <c r="A477" s="7"/>
      <c r="B477" s="8" t="s">
        <v>1398</v>
      </c>
      <c r="C477" s="2">
        <v>3564</v>
      </c>
      <c r="D477" s="34"/>
    </row>
    <row r="478" spans="1:4" x14ac:dyDescent="0.25">
      <c r="A478" s="7"/>
      <c r="B478" s="31" t="s">
        <v>472</v>
      </c>
      <c r="C478" s="32">
        <v>3570</v>
      </c>
      <c r="D478" s="33">
        <f>SUM(D474:D477)</f>
        <v>0</v>
      </c>
    </row>
    <row r="479" spans="1:4" x14ac:dyDescent="0.25">
      <c r="A479" s="38">
        <v>1.25</v>
      </c>
      <c r="B479" s="31" t="s">
        <v>1174</v>
      </c>
      <c r="C479" s="2">
        <v>3340</v>
      </c>
      <c r="D479" s="50"/>
    </row>
    <row r="480" spans="1:4" x14ac:dyDescent="0.25">
      <c r="A480" s="53">
        <v>1.26</v>
      </c>
      <c r="B480" s="31" t="s">
        <v>1213</v>
      </c>
      <c r="C480" s="32"/>
      <c r="D480" s="50"/>
    </row>
    <row r="481" spans="1:4" x14ac:dyDescent="0.25">
      <c r="A481" s="53" t="s">
        <v>473</v>
      </c>
      <c r="B481" s="8" t="s">
        <v>1399</v>
      </c>
      <c r="C481" s="2">
        <v>3341</v>
      </c>
      <c r="D481" s="50"/>
    </row>
    <row r="482" spans="1:4" x14ac:dyDescent="0.25">
      <c r="A482" s="53"/>
      <c r="B482" s="8" t="s">
        <v>1400</v>
      </c>
      <c r="C482" s="2">
        <v>3342</v>
      </c>
      <c r="D482" s="50"/>
    </row>
    <row r="483" spans="1:4" x14ac:dyDescent="0.25">
      <c r="A483" s="53"/>
      <c r="B483" s="8" t="s">
        <v>1401</v>
      </c>
      <c r="C483" s="2">
        <v>3343</v>
      </c>
      <c r="D483" s="50"/>
    </row>
    <row r="484" spans="1:4" x14ac:dyDescent="0.25">
      <c r="A484" s="53"/>
      <c r="B484" s="31" t="s">
        <v>474</v>
      </c>
      <c r="C484" s="32">
        <v>3345</v>
      </c>
      <c r="D484" s="50">
        <f>D481+D482+D483</f>
        <v>0</v>
      </c>
    </row>
    <row r="485" spans="1:4" x14ac:dyDescent="0.25">
      <c r="A485" s="38">
        <v>1.27</v>
      </c>
      <c r="B485" s="31" t="s">
        <v>1175</v>
      </c>
      <c r="C485" s="32"/>
      <c r="D485" s="50"/>
    </row>
    <row r="486" spans="1:4" x14ac:dyDescent="0.25">
      <c r="A486" s="53"/>
      <c r="B486" s="8" t="s">
        <v>1402</v>
      </c>
      <c r="C486" s="2">
        <v>3346</v>
      </c>
      <c r="D486" s="50"/>
    </row>
    <row r="487" spans="1:4" x14ac:dyDescent="0.25">
      <c r="A487" s="53"/>
      <c r="B487" s="8" t="s">
        <v>1403</v>
      </c>
      <c r="C487" s="2">
        <v>3347</v>
      </c>
      <c r="D487" s="50"/>
    </row>
    <row r="488" spans="1:4" x14ac:dyDescent="0.25">
      <c r="A488" s="53"/>
      <c r="B488" s="8" t="s">
        <v>1404</v>
      </c>
      <c r="C488" s="2">
        <v>3348</v>
      </c>
      <c r="D488" s="50"/>
    </row>
    <row r="489" spans="1:4" x14ac:dyDescent="0.25">
      <c r="A489" s="53"/>
      <c r="B489" s="31" t="s">
        <v>475</v>
      </c>
      <c r="C489" s="32">
        <v>3350</v>
      </c>
      <c r="D489" s="50">
        <f>D486+D487+D488</f>
        <v>0</v>
      </c>
    </row>
    <row r="490" spans="1:4" x14ac:dyDescent="0.25">
      <c r="A490" s="30" t="s">
        <v>97</v>
      </c>
      <c r="B490" s="31" t="s">
        <v>476</v>
      </c>
      <c r="C490" s="2"/>
      <c r="D490" s="33"/>
    </row>
    <row r="491" spans="1:4" x14ac:dyDescent="0.25">
      <c r="A491" s="30">
        <v>2.1</v>
      </c>
      <c r="B491" s="8" t="s">
        <v>477</v>
      </c>
      <c r="C491" s="2">
        <v>3161</v>
      </c>
      <c r="D491" s="33"/>
    </row>
    <row r="492" spans="1:4" x14ac:dyDescent="0.25">
      <c r="A492" s="7">
        <v>2.2000000000000002</v>
      </c>
      <c r="B492" s="8" t="s">
        <v>478</v>
      </c>
      <c r="C492" s="2">
        <v>3168</v>
      </c>
      <c r="D492" s="34"/>
    </row>
    <row r="493" spans="1:4" x14ac:dyDescent="0.25">
      <c r="A493" s="7">
        <v>2.2999999999999998</v>
      </c>
      <c r="B493" s="8" t="s">
        <v>479</v>
      </c>
      <c r="C493" s="2">
        <v>3169</v>
      </c>
      <c r="D493" s="34"/>
    </row>
    <row r="494" spans="1:4" x14ac:dyDescent="0.25">
      <c r="A494" s="53">
        <v>2.4</v>
      </c>
      <c r="B494" s="8" t="s">
        <v>480</v>
      </c>
      <c r="C494" s="2">
        <v>3162</v>
      </c>
      <c r="D494" s="50"/>
    </row>
    <row r="495" spans="1:4" x14ac:dyDescent="0.25">
      <c r="A495" s="53">
        <v>2.5</v>
      </c>
      <c r="B495" s="149" t="s">
        <v>481</v>
      </c>
      <c r="C495" s="2">
        <v>3163</v>
      </c>
      <c r="D495" s="50"/>
    </row>
    <row r="496" spans="1:4" x14ac:dyDescent="0.25">
      <c r="A496" s="53">
        <v>2.6</v>
      </c>
      <c r="B496" s="8" t="s">
        <v>482</v>
      </c>
      <c r="C496" s="2">
        <v>3164</v>
      </c>
      <c r="D496" s="50"/>
    </row>
    <row r="497" spans="1:4" x14ac:dyDescent="0.25">
      <c r="A497" s="53">
        <v>2.7</v>
      </c>
      <c r="B497" s="8" t="s">
        <v>483</v>
      </c>
      <c r="C497" s="2">
        <v>3165</v>
      </c>
      <c r="D497" s="50"/>
    </row>
    <row r="498" spans="1:4" x14ac:dyDescent="0.25">
      <c r="A498" s="53">
        <v>2.8</v>
      </c>
      <c r="B498" s="8" t="s">
        <v>484</v>
      </c>
      <c r="C498" s="2">
        <v>3166</v>
      </c>
      <c r="D498" s="50"/>
    </row>
    <row r="499" spans="1:4" x14ac:dyDescent="0.25">
      <c r="A499" s="53">
        <v>2.9</v>
      </c>
      <c r="B499" s="8" t="s">
        <v>485</v>
      </c>
      <c r="C499" s="2">
        <v>3167</v>
      </c>
      <c r="D499" s="50"/>
    </row>
    <row r="500" spans="1:4" ht="30" x14ac:dyDescent="0.25">
      <c r="A500" s="54">
        <v>2.1</v>
      </c>
      <c r="B500" s="8" t="s">
        <v>486</v>
      </c>
      <c r="C500" s="2">
        <v>3170</v>
      </c>
      <c r="D500" s="50"/>
    </row>
    <row r="501" spans="1:4" x14ac:dyDescent="0.25">
      <c r="A501" s="53">
        <v>2.11</v>
      </c>
      <c r="B501" s="8" t="s">
        <v>487</v>
      </c>
      <c r="C501" s="2">
        <v>3171</v>
      </c>
      <c r="D501" s="50"/>
    </row>
    <row r="502" spans="1:4" x14ac:dyDescent="0.25">
      <c r="A502" s="30" t="s">
        <v>488</v>
      </c>
      <c r="B502" s="31"/>
      <c r="C502" s="52"/>
      <c r="D502" s="33"/>
    </row>
    <row r="503" spans="1:4" x14ac:dyDescent="0.25">
      <c r="A503" s="30">
        <v>3.1</v>
      </c>
      <c r="B503" s="31" t="s">
        <v>489</v>
      </c>
      <c r="C503" s="52"/>
      <c r="D503" s="33"/>
    </row>
    <row r="504" spans="1:4" x14ac:dyDescent="0.25">
      <c r="A504" s="7"/>
      <c r="B504" s="8" t="s">
        <v>490</v>
      </c>
      <c r="C504" s="2">
        <v>3401</v>
      </c>
      <c r="D504" s="34"/>
    </row>
    <row r="505" spans="1:4" x14ac:dyDescent="0.25">
      <c r="A505" s="7"/>
      <c r="B505" s="8" t="s">
        <v>491</v>
      </c>
      <c r="C505" s="2">
        <v>3401</v>
      </c>
      <c r="D505" s="34"/>
    </row>
    <row r="506" spans="1:4" x14ac:dyDescent="0.25">
      <c r="A506" s="7"/>
      <c r="B506" s="8" t="s">
        <v>492</v>
      </c>
      <c r="C506" s="2">
        <v>3402</v>
      </c>
      <c r="D506" s="34"/>
    </row>
    <row r="507" spans="1:4" x14ac:dyDescent="0.25">
      <c r="A507" s="7"/>
      <c r="B507" s="8" t="s">
        <v>493</v>
      </c>
      <c r="C507" s="2">
        <v>3403</v>
      </c>
      <c r="D507" s="34"/>
    </row>
    <row r="508" spans="1:4" x14ac:dyDescent="0.25">
      <c r="A508" s="7"/>
      <c r="B508" s="8" t="s">
        <v>494</v>
      </c>
      <c r="C508" s="32">
        <v>3405</v>
      </c>
      <c r="D508" s="33">
        <f>D506+D507</f>
        <v>0</v>
      </c>
    </row>
    <row r="509" spans="1:4" x14ac:dyDescent="0.25">
      <c r="A509" s="7"/>
      <c r="B509" s="8" t="s">
        <v>495</v>
      </c>
      <c r="C509" s="2"/>
      <c r="D509" s="34"/>
    </row>
    <row r="510" spans="1:4" x14ac:dyDescent="0.25">
      <c r="A510" s="7"/>
      <c r="B510" s="8" t="s">
        <v>496</v>
      </c>
      <c r="C510" s="2">
        <v>3406</v>
      </c>
      <c r="D510" s="34"/>
    </row>
    <row r="511" spans="1:4" x14ac:dyDescent="0.25">
      <c r="A511" s="7"/>
      <c r="B511" s="8" t="s">
        <v>497</v>
      </c>
      <c r="C511" s="2">
        <v>3407</v>
      </c>
      <c r="D511" s="34"/>
    </row>
    <row r="512" spans="1:4" x14ac:dyDescent="0.25">
      <c r="A512" s="7"/>
      <c r="B512" s="31" t="s">
        <v>498</v>
      </c>
      <c r="C512" s="32">
        <v>3409</v>
      </c>
      <c r="D512" s="33">
        <f>D510+D511</f>
        <v>0</v>
      </c>
    </row>
    <row r="513" spans="1:4" x14ac:dyDescent="0.25">
      <c r="A513" s="7"/>
      <c r="B513" s="31" t="s">
        <v>499</v>
      </c>
      <c r="C513" s="32">
        <v>3410</v>
      </c>
      <c r="D513" s="33">
        <f>D504+D508+D512</f>
        <v>0</v>
      </c>
    </row>
    <row r="514" spans="1:4" x14ac:dyDescent="0.25">
      <c r="A514" s="30">
        <v>3.2</v>
      </c>
      <c r="B514" s="31" t="s">
        <v>500</v>
      </c>
      <c r="C514" s="32"/>
      <c r="D514" s="50"/>
    </row>
    <row r="515" spans="1:4" x14ac:dyDescent="0.25">
      <c r="A515" s="7"/>
      <c r="B515" s="8" t="s">
        <v>501</v>
      </c>
      <c r="C515" s="2">
        <v>3411</v>
      </c>
      <c r="D515" s="50"/>
    </row>
    <row r="516" spans="1:4" x14ac:dyDescent="0.25">
      <c r="A516" s="7"/>
      <c r="B516" s="8" t="s">
        <v>502</v>
      </c>
      <c r="C516" s="2"/>
      <c r="D516" s="50"/>
    </row>
    <row r="517" spans="1:4" x14ac:dyDescent="0.25">
      <c r="A517" s="7"/>
      <c r="B517" s="8" t="s">
        <v>503</v>
      </c>
      <c r="C517" s="2">
        <v>3412</v>
      </c>
      <c r="D517" s="50"/>
    </row>
    <row r="518" spans="1:4" x14ac:dyDescent="0.25">
      <c r="A518" s="7"/>
      <c r="B518" s="8" t="s">
        <v>504</v>
      </c>
      <c r="C518" s="2">
        <v>3413</v>
      </c>
      <c r="D518" s="50"/>
    </row>
    <row r="519" spans="1:4" x14ac:dyDescent="0.25">
      <c r="A519" s="7"/>
      <c r="B519" s="31" t="s">
        <v>505</v>
      </c>
      <c r="C519" s="32">
        <v>3415</v>
      </c>
      <c r="D519" s="55">
        <f>D517+D518</f>
        <v>0</v>
      </c>
    </row>
    <row r="520" spans="1:4" x14ac:dyDescent="0.25">
      <c r="A520" s="7"/>
      <c r="B520" s="8" t="s">
        <v>506</v>
      </c>
      <c r="C520" s="2"/>
      <c r="D520" s="50"/>
    </row>
    <row r="521" spans="1:4" x14ac:dyDescent="0.25">
      <c r="A521" s="7"/>
      <c r="B521" s="8" t="s">
        <v>507</v>
      </c>
      <c r="C521" s="2">
        <v>3416</v>
      </c>
      <c r="D521" s="50"/>
    </row>
    <row r="522" spans="1:4" x14ac:dyDescent="0.25">
      <c r="A522" s="7"/>
      <c r="B522" s="8" t="s">
        <v>508</v>
      </c>
      <c r="C522" s="2">
        <v>3417</v>
      </c>
      <c r="D522" s="50"/>
    </row>
    <row r="523" spans="1:4" x14ac:dyDescent="0.25">
      <c r="A523" s="7"/>
      <c r="B523" s="31" t="s">
        <v>509</v>
      </c>
      <c r="C523" s="32">
        <v>3419</v>
      </c>
      <c r="D523" s="55">
        <f>D521+D522</f>
        <v>0</v>
      </c>
    </row>
    <row r="524" spans="1:4" x14ac:dyDescent="0.25">
      <c r="A524" s="7"/>
      <c r="B524" s="31" t="s">
        <v>510</v>
      </c>
      <c r="C524" s="32">
        <v>3420</v>
      </c>
      <c r="D524" s="55">
        <f>D515+D519+D523</f>
        <v>0</v>
      </c>
    </row>
    <row r="525" spans="1:4" x14ac:dyDescent="0.25">
      <c r="A525" s="30">
        <v>3.3</v>
      </c>
      <c r="B525" s="31" t="s">
        <v>511</v>
      </c>
      <c r="C525" s="32"/>
      <c r="D525" s="50"/>
    </row>
    <row r="526" spans="1:4" x14ac:dyDescent="0.25">
      <c r="A526" s="7"/>
      <c r="B526" s="8" t="s">
        <v>512</v>
      </c>
      <c r="C526" s="2">
        <v>3421</v>
      </c>
      <c r="D526" s="50"/>
    </row>
    <row r="527" spans="1:4" x14ac:dyDescent="0.25">
      <c r="A527" s="7"/>
      <c r="B527" s="8" t="s">
        <v>513</v>
      </c>
      <c r="C527" s="2"/>
      <c r="D527" s="50"/>
    </row>
    <row r="528" spans="1:4" x14ac:dyDescent="0.25">
      <c r="A528" s="7"/>
      <c r="B528" s="8" t="s">
        <v>514</v>
      </c>
      <c r="C528" s="2">
        <v>3422</v>
      </c>
      <c r="D528" s="50"/>
    </row>
    <row r="529" spans="1:4" x14ac:dyDescent="0.25">
      <c r="A529" s="7"/>
      <c r="B529" s="8" t="s">
        <v>515</v>
      </c>
      <c r="C529" s="2">
        <v>3423</v>
      </c>
      <c r="D529" s="50"/>
    </row>
    <row r="530" spans="1:4" x14ac:dyDescent="0.25">
      <c r="A530" s="7"/>
      <c r="B530" s="8" t="s">
        <v>516</v>
      </c>
      <c r="C530" s="32">
        <v>3425</v>
      </c>
      <c r="D530" s="55">
        <f>D528+D529</f>
        <v>0</v>
      </c>
    </row>
    <row r="531" spans="1:4" x14ac:dyDescent="0.25">
      <c r="A531" s="7"/>
      <c r="B531" s="8" t="s">
        <v>517</v>
      </c>
      <c r="C531" s="2"/>
      <c r="D531" s="50"/>
    </row>
    <row r="532" spans="1:4" x14ac:dyDescent="0.25">
      <c r="A532" s="7"/>
      <c r="B532" s="8" t="s">
        <v>518</v>
      </c>
      <c r="C532" s="2">
        <v>3426</v>
      </c>
      <c r="D532" s="50"/>
    </row>
    <row r="533" spans="1:4" x14ac:dyDescent="0.25">
      <c r="A533" s="7"/>
      <c r="B533" s="8" t="s">
        <v>519</v>
      </c>
      <c r="C533" s="2">
        <v>3427</v>
      </c>
      <c r="D533" s="50"/>
    </row>
    <row r="534" spans="1:4" x14ac:dyDescent="0.25">
      <c r="A534" s="7"/>
      <c r="B534" s="8" t="s">
        <v>520</v>
      </c>
      <c r="C534" s="32">
        <v>3429</v>
      </c>
      <c r="D534" s="55">
        <f>D532+D533</f>
        <v>0</v>
      </c>
    </row>
    <row r="535" spans="1:4" x14ac:dyDescent="0.25">
      <c r="A535" s="7"/>
      <c r="B535" s="31" t="s">
        <v>521</v>
      </c>
      <c r="C535" s="32">
        <v>3430</v>
      </c>
      <c r="D535" s="55">
        <f>D526+D530+D534</f>
        <v>0</v>
      </c>
    </row>
    <row r="536" spans="1:4" x14ac:dyDescent="0.25">
      <c r="A536" s="30">
        <v>3.4</v>
      </c>
      <c r="B536" s="31" t="s">
        <v>522</v>
      </c>
      <c r="C536" s="32"/>
      <c r="D536" s="50"/>
    </row>
    <row r="537" spans="1:4" x14ac:dyDescent="0.25">
      <c r="A537" s="7"/>
      <c r="B537" s="8" t="s">
        <v>523</v>
      </c>
      <c r="C537" s="2">
        <v>3431</v>
      </c>
      <c r="D537" s="50"/>
    </row>
    <row r="538" spans="1:4" x14ac:dyDescent="0.25">
      <c r="A538" s="7"/>
      <c r="B538" s="8" t="s">
        <v>524</v>
      </c>
      <c r="C538" s="2"/>
      <c r="D538" s="50"/>
    </row>
    <row r="539" spans="1:4" x14ac:dyDescent="0.25">
      <c r="A539" s="7"/>
      <c r="B539" s="8" t="s">
        <v>525</v>
      </c>
      <c r="C539" s="2">
        <v>3432</v>
      </c>
      <c r="D539" s="50"/>
    </row>
    <row r="540" spans="1:4" x14ac:dyDescent="0.25">
      <c r="A540" s="7"/>
      <c r="B540" s="8" t="s">
        <v>526</v>
      </c>
      <c r="C540" s="2">
        <v>3433</v>
      </c>
      <c r="D540" s="50"/>
    </row>
    <row r="541" spans="1:4" x14ac:dyDescent="0.25">
      <c r="A541" s="7"/>
      <c r="B541" s="31" t="s">
        <v>527</v>
      </c>
      <c r="C541" s="32">
        <v>3435</v>
      </c>
      <c r="D541" s="55">
        <f>D539+D540</f>
        <v>0</v>
      </c>
    </row>
    <row r="542" spans="1:4" x14ac:dyDescent="0.25">
      <c r="A542" s="7"/>
      <c r="B542" s="8" t="s">
        <v>528</v>
      </c>
      <c r="C542" s="2"/>
      <c r="D542" s="50"/>
    </row>
    <row r="543" spans="1:4" x14ac:dyDescent="0.25">
      <c r="A543" s="7"/>
      <c r="B543" s="8" t="s">
        <v>529</v>
      </c>
      <c r="C543" s="2">
        <v>3436</v>
      </c>
      <c r="D543" s="50"/>
    </row>
    <row r="544" spans="1:4" x14ac:dyDescent="0.25">
      <c r="A544" s="7"/>
      <c r="B544" s="8" t="s">
        <v>530</v>
      </c>
      <c r="C544" s="2">
        <v>3437</v>
      </c>
      <c r="D544" s="50"/>
    </row>
    <row r="545" spans="1:4" x14ac:dyDescent="0.25">
      <c r="A545" s="7"/>
      <c r="B545" s="8" t="s">
        <v>531</v>
      </c>
      <c r="C545" s="2">
        <v>3439</v>
      </c>
      <c r="D545" s="55">
        <f>D543+D544</f>
        <v>0</v>
      </c>
    </row>
    <row r="546" spans="1:4" x14ac:dyDescent="0.25">
      <c r="A546" s="7"/>
      <c r="B546" s="31" t="s">
        <v>532</v>
      </c>
      <c r="C546" s="32">
        <v>3440</v>
      </c>
      <c r="D546" s="55">
        <f>D537+D541+D545</f>
        <v>0</v>
      </c>
    </row>
    <row r="547" spans="1:4" x14ac:dyDescent="0.25">
      <c r="A547" s="7"/>
      <c r="B547" s="31" t="s">
        <v>533</v>
      </c>
      <c r="C547" s="32">
        <v>3450</v>
      </c>
      <c r="D547" s="50">
        <f>D546+D535+D524+D513</f>
        <v>0</v>
      </c>
    </row>
    <row r="548" spans="1:4" x14ac:dyDescent="0.25">
      <c r="A548" s="30">
        <v>3.5</v>
      </c>
      <c r="B548" s="31" t="s">
        <v>534</v>
      </c>
      <c r="C548" s="2"/>
      <c r="D548" s="50"/>
    </row>
    <row r="549" spans="1:4" x14ac:dyDescent="0.25">
      <c r="A549" s="7"/>
      <c r="B549" s="8" t="s">
        <v>535</v>
      </c>
      <c r="C549" s="2"/>
      <c r="D549" s="50"/>
    </row>
    <row r="550" spans="1:4" x14ac:dyDescent="0.25">
      <c r="A550" s="7"/>
      <c r="B550" s="8" t="s">
        <v>536</v>
      </c>
      <c r="C550" s="2">
        <v>3462</v>
      </c>
      <c r="D550" s="50"/>
    </row>
    <row r="551" spans="1:4" x14ac:dyDescent="0.25">
      <c r="A551" s="7"/>
      <c r="B551" s="8" t="s">
        <v>537</v>
      </c>
      <c r="C551" s="2">
        <v>3463</v>
      </c>
      <c r="D551" s="50"/>
    </row>
    <row r="552" spans="1:4" x14ac:dyDescent="0.25">
      <c r="A552" s="7"/>
      <c r="B552" s="8" t="s">
        <v>538</v>
      </c>
      <c r="C552" s="2">
        <v>3464</v>
      </c>
      <c r="D552" s="50"/>
    </row>
    <row r="553" spans="1:4" x14ac:dyDescent="0.25">
      <c r="A553" s="7"/>
      <c r="B553" s="8" t="s">
        <v>539</v>
      </c>
      <c r="C553" s="2">
        <v>3459</v>
      </c>
      <c r="D553" s="50"/>
    </row>
    <row r="554" spans="1:4" x14ac:dyDescent="0.25">
      <c r="A554" s="7"/>
      <c r="B554" s="31" t="s">
        <v>540</v>
      </c>
      <c r="C554" s="32">
        <v>3465</v>
      </c>
      <c r="D554" s="55">
        <f>SUM(D550:D553)</f>
        <v>0</v>
      </c>
    </row>
    <row r="555" spans="1:4" x14ac:dyDescent="0.25">
      <c r="A555" s="7"/>
      <c r="B555" s="8" t="s">
        <v>541</v>
      </c>
      <c r="C555" s="2"/>
      <c r="D555" s="50"/>
    </row>
    <row r="556" spans="1:4" x14ac:dyDescent="0.25">
      <c r="A556" s="7"/>
      <c r="B556" s="8" t="s">
        <v>542</v>
      </c>
      <c r="C556" s="2"/>
      <c r="D556" s="50"/>
    </row>
    <row r="557" spans="1:4" x14ac:dyDescent="0.25">
      <c r="A557" s="7"/>
      <c r="B557" s="8" t="s">
        <v>543</v>
      </c>
      <c r="C557" s="2">
        <v>3466</v>
      </c>
      <c r="D557" s="50"/>
    </row>
    <row r="558" spans="1:4" x14ac:dyDescent="0.25">
      <c r="A558" s="7"/>
      <c r="B558" s="8" t="s">
        <v>544</v>
      </c>
      <c r="C558" s="2">
        <v>3467</v>
      </c>
      <c r="D558" s="50"/>
    </row>
    <row r="559" spans="1:4" x14ac:dyDescent="0.25">
      <c r="A559" s="7"/>
      <c r="B559" s="8" t="s">
        <v>545</v>
      </c>
      <c r="C559" s="2">
        <v>3468</v>
      </c>
      <c r="D559" s="50"/>
    </row>
    <row r="560" spans="1:4" x14ac:dyDescent="0.25">
      <c r="A560" s="7"/>
      <c r="B560" s="8" t="s">
        <v>546</v>
      </c>
      <c r="C560" s="2">
        <v>3469</v>
      </c>
      <c r="D560" s="50"/>
    </row>
    <row r="561" spans="1:4" x14ac:dyDescent="0.25">
      <c r="A561" s="7"/>
      <c r="B561" s="31" t="s">
        <v>547</v>
      </c>
      <c r="C561" s="32">
        <v>3470</v>
      </c>
      <c r="D561" s="55">
        <f>SUM(D557:D560)</f>
        <v>0</v>
      </c>
    </row>
    <row r="562" spans="1:4" x14ac:dyDescent="0.25">
      <c r="A562" s="7"/>
      <c r="B562" s="8" t="s">
        <v>548</v>
      </c>
      <c r="C562" s="2"/>
      <c r="D562" s="50"/>
    </row>
    <row r="563" spans="1:4" x14ac:dyDescent="0.25">
      <c r="A563" s="7"/>
      <c r="B563" s="8" t="s">
        <v>549</v>
      </c>
      <c r="C563" s="2">
        <v>3501</v>
      </c>
      <c r="D563" s="50"/>
    </row>
    <row r="564" spans="1:4" x14ac:dyDescent="0.25">
      <c r="A564" s="7"/>
      <c r="B564" s="8" t="s">
        <v>550</v>
      </c>
      <c r="C564" s="2">
        <v>3502</v>
      </c>
      <c r="D564" s="50"/>
    </row>
    <row r="565" spans="1:4" x14ac:dyDescent="0.25">
      <c r="A565" s="7"/>
      <c r="B565" s="8" t="s">
        <v>551</v>
      </c>
      <c r="C565" s="2">
        <v>3503</v>
      </c>
      <c r="D565" s="50"/>
    </row>
    <row r="566" spans="1:4" x14ac:dyDescent="0.25">
      <c r="A566" s="7"/>
      <c r="B566" s="8" t="s">
        <v>552</v>
      </c>
      <c r="C566" s="2">
        <v>3504</v>
      </c>
      <c r="D566" s="50"/>
    </row>
    <row r="567" spans="1:4" x14ac:dyDescent="0.25">
      <c r="A567" s="7"/>
      <c r="B567" s="31" t="s">
        <v>553</v>
      </c>
      <c r="C567" s="32">
        <v>3505</v>
      </c>
      <c r="D567" s="55">
        <f>SUM(D563:D566)</f>
        <v>0</v>
      </c>
    </row>
    <row r="568" spans="1:4" x14ac:dyDescent="0.25">
      <c r="A568" s="7"/>
      <c r="B568" s="8" t="s">
        <v>554</v>
      </c>
      <c r="C568" s="2"/>
      <c r="D568" s="50"/>
    </row>
    <row r="569" spans="1:4" x14ac:dyDescent="0.25">
      <c r="A569" s="7" t="s">
        <v>555</v>
      </c>
      <c r="B569" s="8" t="s">
        <v>556</v>
      </c>
      <c r="C569" s="2"/>
      <c r="D569" s="50"/>
    </row>
    <row r="570" spans="1:4" x14ac:dyDescent="0.25">
      <c r="A570" s="7"/>
      <c r="B570" s="8" t="s">
        <v>557</v>
      </c>
      <c r="C570" s="2">
        <v>3506</v>
      </c>
      <c r="D570" s="50"/>
    </row>
    <row r="571" spans="1:4" x14ac:dyDescent="0.25">
      <c r="A571" s="7"/>
      <c r="B571" s="8" t="s">
        <v>558</v>
      </c>
      <c r="C571" s="2">
        <v>3507</v>
      </c>
      <c r="D571" s="50"/>
    </row>
    <row r="572" spans="1:4" x14ac:dyDescent="0.25">
      <c r="A572" s="7"/>
      <c r="B572" s="8" t="s">
        <v>559</v>
      </c>
      <c r="C572" s="2">
        <v>3508</v>
      </c>
      <c r="D572" s="50"/>
    </row>
    <row r="573" spans="1:4" x14ac:dyDescent="0.25">
      <c r="A573" s="7"/>
      <c r="B573" s="8" t="s">
        <v>560</v>
      </c>
      <c r="C573" s="2">
        <v>3509</v>
      </c>
      <c r="D573" s="50"/>
    </row>
    <row r="574" spans="1:4" x14ac:dyDescent="0.25">
      <c r="A574" s="7"/>
      <c r="B574" s="31" t="s">
        <v>561</v>
      </c>
      <c r="C574" s="32">
        <v>3510</v>
      </c>
      <c r="D574" s="55">
        <f>SUM(D570:D573)</f>
        <v>0</v>
      </c>
    </row>
    <row r="575" spans="1:4" x14ac:dyDescent="0.25">
      <c r="A575" s="7"/>
      <c r="B575" s="31" t="s">
        <v>562</v>
      </c>
      <c r="C575" s="2"/>
      <c r="D575" s="50"/>
    </row>
    <row r="576" spans="1:4" x14ac:dyDescent="0.25">
      <c r="A576" s="7"/>
      <c r="B576" s="8" t="s">
        <v>563</v>
      </c>
      <c r="C576" s="2">
        <v>3511</v>
      </c>
      <c r="D576" s="50"/>
    </row>
    <row r="577" spans="1:4" x14ac:dyDescent="0.25">
      <c r="A577" s="7"/>
      <c r="B577" s="8" t="s">
        <v>564</v>
      </c>
      <c r="C577" s="2">
        <v>3512</v>
      </c>
      <c r="D577" s="50"/>
    </row>
    <row r="578" spans="1:4" x14ac:dyDescent="0.25">
      <c r="A578" s="7"/>
      <c r="B578" s="8" t="s">
        <v>565</v>
      </c>
      <c r="C578" s="2">
        <v>3513</v>
      </c>
      <c r="D578" s="50"/>
    </row>
    <row r="579" spans="1:4" x14ac:dyDescent="0.25">
      <c r="A579" s="7"/>
      <c r="B579" s="8" t="s">
        <v>566</v>
      </c>
      <c r="C579" s="2">
        <v>3514</v>
      </c>
      <c r="D579" s="50"/>
    </row>
    <row r="580" spans="1:4" x14ac:dyDescent="0.25">
      <c r="A580" s="7"/>
      <c r="B580" s="31" t="s">
        <v>567</v>
      </c>
      <c r="C580" s="32">
        <v>3515</v>
      </c>
      <c r="D580" s="55">
        <f>SUM(D576:D579)</f>
        <v>0</v>
      </c>
    </row>
    <row r="581" spans="1:4" x14ac:dyDescent="0.25">
      <c r="A581" s="7"/>
      <c r="B581" s="31" t="s">
        <v>568</v>
      </c>
      <c r="C581" s="32">
        <v>3520</v>
      </c>
      <c r="D581" s="50">
        <f>D554+D561+D567+D574+D580</f>
        <v>0</v>
      </c>
    </row>
    <row r="582" spans="1:4" x14ac:dyDescent="0.25">
      <c r="A582" s="7">
        <v>3.6</v>
      </c>
      <c r="B582" s="31" t="s">
        <v>909</v>
      </c>
      <c r="C582" s="32"/>
      <c r="D582" s="50"/>
    </row>
    <row r="583" spans="1:4" x14ac:dyDescent="0.25">
      <c r="A583" s="7"/>
      <c r="B583" s="8" t="s">
        <v>569</v>
      </c>
      <c r="C583" s="2">
        <v>3617</v>
      </c>
      <c r="D583" s="50"/>
    </row>
    <row r="584" spans="1:4" x14ac:dyDescent="0.25">
      <c r="A584" s="7"/>
      <c r="B584" s="8" t="s">
        <v>570</v>
      </c>
      <c r="C584" s="2"/>
      <c r="D584" s="50"/>
    </row>
    <row r="585" spans="1:4" x14ac:dyDescent="0.25">
      <c r="A585" s="7"/>
      <c r="B585" s="8" t="s">
        <v>571</v>
      </c>
      <c r="C585" s="2">
        <v>3618</v>
      </c>
      <c r="D585" s="50"/>
    </row>
    <row r="586" spans="1:4" x14ac:dyDescent="0.25">
      <c r="A586" s="7"/>
      <c r="B586" s="8" t="s">
        <v>572</v>
      </c>
      <c r="C586" s="2">
        <v>3619</v>
      </c>
      <c r="D586" s="50"/>
    </row>
    <row r="587" spans="1:4" x14ac:dyDescent="0.25">
      <c r="A587" s="7"/>
      <c r="B587" s="31" t="s">
        <v>573</v>
      </c>
      <c r="C587" s="2">
        <v>3620</v>
      </c>
      <c r="D587" s="50">
        <f>D585+D586</f>
        <v>0</v>
      </c>
    </row>
    <row r="588" spans="1:4" x14ac:dyDescent="0.25">
      <c r="A588" s="7"/>
      <c r="B588" s="31" t="s">
        <v>574</v>
      </c>
      <c r="C588" s="2"/>
      <c r="D588" s="50"/>
    </row>
    <row r="589" spans="1:4" x14ac:dyDescent="0.25">
      <c r="A589" s="7"/>
      <c r="B589" s="8" t="s">
        <v>575</v>
      </c>
      <c r="C589" s="2">
        <v>3621</v>
      </c>
      <c r="D589" s="50"/>
    </row>
    <row r="590" spans="1:4" x14ac:dyDescent="0.25">
      <c r="A590" s="7"/>
      <c r="B590" s="8" t="s">
        <v>576</v>
      </c>
      <c r="C590" s="2">
        <v>3622</v>
      </c>
      <c r="D590" s="50"/>
    </row>
    <row r="591" spans="1:4" x14ac:dyDescent="0.25">
      <c r="A591" s="7"/>
      <c r="B591" s="31" t="s">
        <v>577</v>
      </c>
      <c r="C591" s="32">
        <v>3625</v>
      </c>
      <c r="D591" s="55">
        <f>D589+D590</f>
        <v>0</v>
      </c>
    </row>
    <row r="592" spans="1:4" x14ac:dyDescent="0.25">
      <c r="A592" s="7"/>
      <c r="B592" s="31" t="s">
        <v>910</v>
      </c>
      <c r="C592" s="2">
        <v>3630</v>
      </c>
      <c r="D592" s="55">
        <f>D591+D587+D583</f>
        <v>0</v>
      </c>
    </row>
    <row r="593" spans="1:4" x14ac:dyDescent="0.25">
      <c r="A593" s="7">
        <v>3.7</v>
      </c>
      <c r="B593" s="31" t="s">
        <v>726</v>
      </c>
      <c r="C593" s="2"/>
      <c r="D593" s="50"/>
    </row>
    <row r="594" spans="1:4" x14ac:dyDescent="0.25">
      <c r="A594" s="7"/>
      <c r="B594" s="8" t="s">
        <v>578</v>
      </c>
      <c r="C594" s="2">
        <v>3631</v>
      </c>
      <c r="D594" s="50"/>
    </row>
    <row r="595" spans="1:4" x14ac:dyDescent="0.25">
      <c r="A595" s="7"/>
      <c r="B595" s="8" t="s">
        <v>579</v>
      </c>
      <c r="C595" s="2"/>
      <c r="D595" s="50"/>
    </row>
    <row r="596" spans="1:4" x14ac:dyDescent="0.25">
      <c r="A596" s="7"/>
      <c r="B596" s="8" t="s">
        <v>580</v>
      </c>
      <c r="C596" s="2">
        <v>3632</v>
      </c>
      <c r="D596" s="50"/>
    </row>
    <row r="597" spans="1:4" x14ac:dyDescent="0.25">
      <c r="A597" s="7"/>
      <c r="B597" s="8" t="s">
        <v>581</v>
      </c>
      <c r="C597" s="2">
        <v>3633</v>
      </c>
      <c r="D597" s="50"/>
    </row>
    <row r="598" spans="1:4" x14ac:dyDescent="0.25">
      <c r="A598" s="7"/>
      <c r="B598" s="31" t="s">
        <v>582</v>
      </c>
      <c r="C598" s="2">
        <v>3635</v>
      </c>
      <c r="D598" s="50">
        <f>D596+D597</f>
        <v>0</v>
      </c>
    </row>
    <row r="599" spans="1:4" x14ac:dyDescent="0.25">
      <c r="A599" s="7"/>
      <c r="B599" s="31" t="s">
        <v>583</v>
      </c>
      <c r="C599" s="32"/>
      <c r="D599" s="50"/>
    </row>
    <row r="600" spans="1:4" x14ac:dyDescent="0.25">
      <c r="A600" s="7"/>
      <c r="B600" s="8" t="s">
        <v>584</v>
      </c>
      <c r="C600" s="2">
        <v>3636</v>
      </c>
      <c r="D600" s="50"/>
    </row>
    <row r="601" spans="1:4" x14ac:dyDescent="0.25">
      <c r="A601" s="7"/>
      <c r="B601" s="8" t="s">
        <v>585</v>
      </c>
      <c r="C601" s="2">
        <v>3637</v>
      </c>
      <c r="D601" s="50"/>
    </row>
    <row r="602" spans="1:4" x14ac:dyDescent="0.25">
      <c r="A602" s="7"/>
      <c r="B602" s="31" t="s">
        <v>586</v>
      </c>
      <c r="C602" s="2">
        <v>3638</v>
      </c>
      <c r="D602" s="50">
        <f>D600+D601</f>
        <v>0</v>
      </c>
    </row>
    <row r="603" spans="1:4" x14ac:dyDescent="0.25">
      <c r="A603" s="7"/>
      <c r="B603" s="31" t="s">
        <v>587</v>
      </c>
      <c r="C603" s="32">
        <v>3640</v>
      </c>
      <c r="D603" s="55">
        <f>D594+D598+D602</f>
        <v>0</v>
      </c>
    </row>
    <row r="604" spans="1:4" x14ac:dyDescent="0.25">
      <c r="A604" s="30" t="s">
        <v>588</v>
      </c>
      <c r="B604" s="31" t="s">
        <v>589</v>
      </c>
      <c r="C604" s="32"/>
      <c r="D604" s="50"/>
    </row>
    <row r="605" spans="1:4" x14ac:dyDescent="0.25">
      <c r="A605" s="7">
        <v>4.0999999999999996</v>
      </c>
      <c r="B605" s="8" t="s">
        <v>727</v>
      </c>
      <c r="C605" s="2">
        <v>3455</v>
      </c>
      <c r="D605" s="50"/>
    </row>
    <row r="606" spans="1:4" x14ac:dyDescent="0.25">
      <c r="A606" s="7">
        <v>4.2</v>
      </c>
      <c r="B606" s="8" t="s">
        <v>728</v>
      </c>
      <c r="C606" s="2">
        <v>3456</v>
      </c>
      <c r="D606" s="50"/>
    </row>
    <row r="607" spans="1:4" x14ac:dyDescent="0.25">
      <c r="A607" s="30" t="s">
        <v>590</v>
      </c>
      <c r="B607" s="31" t="s">
        <v>591</v>
      </c>
      <c r="C607" s="32"/>
      <c r="D607" s="50"/>
    </row>
    <row r="608" spans="1:4" x14ac:dyDescent="0.25">
      <c r="A608" s="7">
        <v>5.0999999999999996</v>
      </c>
      <c r="B608" s="8" t="s">
        <v>729</v>
      </c>
      <c r="C608" s="2">
        <v>3460</v>
      </c>
      <c r="D608" s="50"/>
    </row>
    <row r="609" spans="1:4" x14ac:dyDescent="0.25">
      <c r="A609" s="7">
        <v>5.2</v>
      </c>
      <c r="B609" s="8" t="s">
        <v>730</v>
      </c>
      <c r="C609" s="2">
        <v>3461</v>
      </c>
      <c r="D609" s="50"/>
    </row>
    <row r="610" spans="1:4" x14ac:dyDescent="0.25">
      <c r="A610" s="74" t="s">
        <v>771</v>
      </c>
      <c r="B610" s="30" t="s">
        <v>1214</v>
      </c>
      <c r="C610" s="32"/>
      <c r="D610" s="33"/>
    </row>
    <row r="611" spans="1:4" x14ac:dyDescent="0.25">
      <c r="A611" s="7"/>
      <c r="B611" s="31" t="s">
        <v>592</v>
      </c>
      <c r="C611" s="52"/>
      <c r="D611" s="33"/>
    </row>
    <row r="612" spans="1:4" x14ac:dyDescent="0.25">
      <c r="A612" s="7">
        <v>6.1</v>
      </c>
      <c r="B612" s="8" t="s">
        <v>731</v>
      </c>
      <c r="C612" s="2">
        <v>1625</v>
      </c>
      <c r="D612" s="34"/>
    </row>
    <row r="613" spans="1:4" x14ac:dyDescent="0.25">
      <c r="A613" s="7">
        <v>6.2</v>
      </c>
      <c r="B613" s="8" t="s">
        <v>732</v>
      </c>
      <c r="C613" s="2">
        <v>1621</v>
      </c>
      <c r="D613" s="34"/>
    </row>
    <row r="614" spans="1:4" x14ac:dyDescent="0.25">
      <c r="A614" s="7">
        <v>6.3</v>
      </c>
      <c r="B614" s="8" t="s">
        <v>733</v>
      </c>
      <c r="C614" s="2">
        <v>1622</v>
      </c>
      <c r="D614" s="34"/>
    </row>
    <row r="615" spans="1:4" x14ac:dyDescent="0.25">
      <c r="A615" s="7"/>
      <c r="B615" s="31" t="s">
        <v>593</v>
      </c>
      <c r="C615" s="2"/>
      <c r="D615" s="33"/>
    </row>
    <row r="616" spans="1:4" x14ac:dyDescent="0.25">
      <c r="A616" s="7">
        <v>6.4</v>
      </c>
      <c r="B616" s="8" t="s">
        <v>734</v>
      </c>
      <c r="C616" s="2">
        <v>1630</v>
      </c>
      <c r="D616" s="34"/>
    </row>
    <row r="617" spans="1:4" x14ac:dyDescent="0.25">
      <c r="A617" s="7">
        <v>6.5</v>
      </c>
      <c r="B617" s="8" t="s">
        <v>732</v>
      </c>
      <c r="C617" s="2">
        <v>1631</v>
      </c>
      <c r="D617" s="34"/>
    </row>
    <row r="618" spans="1:4" x14ac:dyDescent="0.25">
      <c r="A618" s="7">
        <v>6.6</v>
      </c>
      <c r="B618" s="8" t="s">
        <v>733</v>
      </c>
      <c r="C618" s="2">
        <v>1632</v>
      </c>
      <c r="D618" s="34"/>
    </row>
    <row r="619" spans="1:4" x14ac:dyDescent="0.25">
      <c r="A619" s="7"/>
      <c r="B619" s="31" t="s">
        <v>594</v>
      </c>
      <c r="C619" s="2"/>
      <c r="D619" s="33"/>
    </row>
    <row r="620" spans="1:4" x14ac:dyDescent="0.25">
      <c r="A620" s="7">
        <v>6.7</v>
      </c>
      <c r="B620" s="8" t="s">
        <v>739</v>
      </c>
      <c r="C620" s="2">
        <v>1635</v>
      </c>
      <c r="D620" s="34"/>
    </row>
    <row r="621" spans="1:4" x14ac:dyDescent="0.25">
      <c r="A621" s="7">
        <v>6.8</v>
      </c>
      <c r="B621" s="8" t="s">
        <v>732</v>
      </c>
      <c r="C621" s="2">
        <v>1636</v>
      </c>
      <c r="D621" s="34"/>
    </row>
    <row r="622" spans="1:4" x14ac:dyDescent="0.25">
      <c r="A622" s="7">
        <v>6.9</v>
      </c>
      <c r="B622" s="8" t="s">
        <v>733</v>
      </c>
      <c r="C622" s="2">
        <v>1637</v>
      </c>
      <c r="D622" s="34"/>
    </row>
    <row r="623" spans="1:4" x14ac:dyDescent="0.25">
      <c r="A623" s="30"/>
      <c r="B623" s="31" t="s">
        <v>595</v>
      </c>
      <c r="C623" s="32"/>
      <c r="D623" s="33"/>
    </row>
    <row r="624" spans="1:4" x14ac:dyDescent="0.25">
      <c r="A624" s="56" t="s">
        <v>735</v>
      </c>
      <c r="B624" s="8" t="s">
        <v>736</v>
      </c>
      <c r="C624" s="2">
        <v>1640</v>
      </c>
      <c r="D624" s="34"/>
    </row>
    <row r="625" spans="1:4" x14ac:dyDescent="0.25">
      <c r="A625" s="7">
        <v>6.11</v>
      </c>
      <c r="B625" s="8" t="s">
        <v>737</v>
      </c>
      <c r="C625" s="2">
        <v>1645</v>
      </c>
      <c r="D625" s="34"/>
    </row>
    <row r="626" spans="1:4" x14ac:dyDescent="0.25">
      <c r="A626" s="7">
        <v>6.12</v>
      </c>
      <c r="B626" s="8" t="s">
        <v>738</v>
      </c>
      <c r="C626" s="2">
        <v>1650</v>
      </c>
      <c r="D626" s="34"/>
    </row>
    <row r="627" spans="1:4" x14ac:dyDescent="0.25">
      <c r="A627" s="30" t="s">
        <v>856</v>
      </c>
      <c r="B627" s="8"/>
      <c r="C627" s="2"/>
      <c r="D627" s="34"/>
    </row>
    <row r="628" spans="1:4" x14ac:dyDescent="0.25">
      <c r="A628" s="7">
        <v>7.1</v>
      </c>
      <c r="B628" s="8" t="s">
        <v>740</v>
      </c>
      <c r="C628" s="2">
        <v>3603</v>
      </c>
      <c r="D628" s="34"/>
    </row>
    <row r="629" spans="1:4" x14ac:dyDescent="0.25">
      <c r="A629" s="7">
        <v>7.2</v>
      </c>
      <c r="B629" s="8" t="s">
        <v>741</v>
      </c>
      <c r="C629" s="2">
        <v>3605</v>
      </c>
      <c r="D629" s="34"/>
    </row>
    <row r="630" spans="1:4" x14ac:dyDescent="0.25">
      <c r="A630" s="7">
        <v>7.3</v>
      </c>
      <c r="B630" s="8" t="s">
        <v>742</v>
      </c>
      <c r="C630" s="2">
        <v>3607</v>
      </c>
      <c r="D630" s="34"/>
    </row>
    <row r="631" spans="1:4" x14ac:dyDescent="0.25">
      <c r="A631" s="7">
        <v>7.4</v>
      </c>
      <c r="B631" s="8" t="s">
        <v>743</v>
      </c>
      <c r="C631" s="2">
        <v>3609</v>
      </c>
      <c r="D631" s="34"/>
    </row>
    <row r="632" spans="1:4" x14ac:dyDescent="0.25">
      <c r="A632" s="7">
        <v>7.5</v>
      </c>
      <c r="B632" s="8" t="s">
        <v>744</v>
      </c>
      <c r="C632" s="2">
        <v>3611</v>
      </c>
      <c r="D632" s="34"/>
    </row>
    <row r="633" spans="1:4" x14ac:dyDescent="0.25">
      <c r="A633" s="7">
        <v>7.6</v>
      </c>
      <c r="B633" s="31" t="s">
        <v>745</v>
      </c>
      <c r="C633" s="2">
        <v>3610</v>
      </c>
      <c r="D633" s="33">
        <f>SUM(D628:D632)</f>
        <v>0</v>
      </c>
    </row>
    <row r="634" spans="1:4" x14ac:dyDescent="0.25">
      <c r="A634" s="7">
        <v>7.7</v>
      </c>
      <c r="B634" s="8" t="s">
        <v>746</v>
      </c>
      <c r="C634" s="2">
        <v>3613</v>
      </c>
    </row>
    <row r="635" spans="1:4" x14ac:dyDescent="0.25">
      <c r="A635" s="38" t="s">
        <v>596</v>
      </c>
      <c r="B635" s="31" t="s">
        <v>597</v>
      </c>
      <c r="C635" s="32"/>
      <c r="D635" s="33"/>
    </row>
    <row r="636" spans="1:4" x14ac:dyDescent="0.25">
      <c r="A636" s="38">
        <v>8.1</v>
      </c>
      <c r="B636" s="31" t="s">
        <v>747</v>
      </c>
      <c r="C636" s="32"/>
      <c r="D636" s="33"/>
    </row>
    <row r="637" spans="1:4" x14ac:dyDescent="0.25">
      <c r="A637" s="53"/>
      <c r="B637" s="8" t="s">
        <v>598</v>
      </c>
      <c r="C637" s="2">
        <v>3701</v>
      </c>
      <c r="D637" s="34"/>
    </row>
    <row r="638" spans="1:4" x14ac:dyDescent="0.25">
      <c r="A638" s="53"/>
      <c r="B638" s="8" t="s">
        <v>599</v>
      </c>
      <c r="C638" s="2">
        <v>3702</v>
      </c>
      <c r="D638" s="34"/>
    </row>
    <row r="639" spans="1:4" x14ac:dyDescent="0.25">
      <c r="A639" s="53"/>
      <c r="B639" s="8" t="s">
        <v>600</v>
      </c>
      <c r="C639" s="2">
        <v>3703</v>
      </c>
      <c r="D639" s="34"/>
    </row>
    <row r="640" spans="1:4" x14ac:dyDescent="0.25">
      <c r="A640" s="53"/>
      <c r="B640" s="31" t="s">
        <v>666</v>
      </c>
      <c r="C640" s="2">
        <v>3614</v>
      </c>
      <c r="D640" s="34">
        <f>SUM(D637:D639)</f>
        <v>0</v>
      </c>
    </row>
    <row r="641" spans="1:5" x14ac:dyDescent="0.25">
      <c r="A641" s="53">
        <v>8.1999999999999993</v>
      </c>
      <c r="B641" s="31" t="s">
        <v>748</v>
      </c>
      <c r="C641" s="2">
        <v>3704</v>
      </c>
      <c r="D641" s="34"/>
    </row>
    <row r="642" spans="1:5" x14ac:dyDescent="0.25">
      <c r="A642" s="38" t="s">
        <v>601</v>
      </c>
      <c r="B642" s="31" t="s">
        <v>1176</v>
      </c>
      <c r="C642" s="32"/>
      <c r="D642" s="50"/>
    </row>
    <row r="643" spans="1:5" x14ac:dyDescent="0.25">
      <c r="A643" s="53">
        <v>9.1</v>
      </c>
      <c r="B643" s="8" t="s">
        <v>749</v>
      </c>
      <c r="C643" s="2">
        <v>3575</v>
      </c>
      <c r="D643" s="50"/>
    </row>
    <row r="644" spans="1:5" x14ac:dyDescent="0.25">
      <c r="A644" s="53">
        <v>9.1999999999999993</v>
      </c>
      <c r="B644" s="149" t="s">
        <v>843</v>
      </c>
      <c r="C644" s="99">
        <v>3571</v>
      </c>
      <c r="D644" s="50"/>
    </row>
    <row r="645" spans="1:5" x14ac:dyDescent="0.25">
      <c r="A645" s="53">
        <v>9.3000000000000007</v>
      </c>
      <c r="B645" s="149" t="s">
        <v>842</v>
      </c>
      <c r="C645" s="99">
        <v>3573</v>
      </c>
      <c r="D645" s="50"/>
    </row>
    <row r="646" spans="1:5" x14ac:dyDescent="0.25">
      <c r="A646" s="53">
        <v>9.4</v>
      </c>
      <c r="B646" s="149" t="s">
        <v>831</v>
      </c>
      <c r="C646" s="186">
        <v>3576</v>
      </c>
      <c r="D646" s="50"/>
      <c r="E646" s="144"/>
    </row>
    <row r="647" spans="1:5" x14ac:dyDescent="0.25">
      <c r="A647" s="53">
        <v>9.5</v>
      </c>
      <c r="B647" s="149" t="s">
        <v>832</v>
      </c>
      <c r="C647" s="99">
        <v>3577</v>
      </c>
      <c r="D647" s="50"/>
    </row>
    <row r="648" spans="1:5" x14ac:dyDescent="0.25">
      <c r="A648" s="30" t="s">
        <v>602</v>
      </c>
      <c r="B648" s="57" t="s">
        <v>603</v>
      </c>
      <c r="C648" s="52"/>
      <c r="D648" s="34"/>
    </row>
    <row r="649" spans="1:5" x14ac:dyDescent="0.25">
      <c r="A649" s="53">
        <v>10.1</v>
      </c>
      <c r="B649" s="8" t="s">
        <v>750</v>
      </c>
      <c r="C649" s="2">
        <v>1660</v>
      </c>
      <c r="D649" s="34"/>
    </row>
    <row r="650" spans="1:5" x14ac:dyDescent="0.25">
      <c r="A650" s="58" t="s">
        <v>604</v>
      </c>
      <c r="B650" s="31"/>
      <c r="C650" s="32"/>
      <c r="D650" s="33"/>
    </row>
    <row r="651" spans="1:5" x14ac:dyDescent="0.25">
      <c r="A651" s="53">
        <v>11.1</v>
      </c>
      <c r="B651" s="8" t="s">
        <v>772</v>
      </c>
      <c r="C651" s="2">
        <v>1421</v>
      </c>
      <c r="D651" s="34"/>
    </row>
    <row r="652" spans="1:5" x14ac:dyDescent="0.25">
      <c r="A652" s="53">
        <v>11.2</v>
      </c>
      <c r="B652" s="8" t="s">
        <v>751</v>
      </c>
      <c r="C652" s="2">
        <v>1422</v>
      </c>
      <c r="D652" s="34"/>
    </row>
    <row r="653" spans="1:5" x14ac:dyDescent="0.25">
      <c r="A653" s="53">
        <v>11.3</v>
      </c>
      <c r="B653" s="8" t="s">
        <v>1177</v>
      </c>
      <c r="C653" s="2">
        <v>1423</v>
      </c>
      <c r="D653" s="34"/>
    </row>
    <row r="654" spans="1:5" x14ac:dyDescent="0.25">
      <c r="A654" s="53">
        <v>11.4</v>
      </c>
      <c r="B654" s="8" t="s">
        <v>1178</v>
      </c>
      <c r="C654" s="2">
        <v>1429</v>
      </c>
      <c r="D654" s="34"/>
    </row>
    <row r="655" spans="1:5" x14ac:dyDescent="0.25">
      <c r="A655" s="53"/>
      <c r="B655" s="8" t="s">
        <v>605</v>
      </c>
      <c r="C655" s="2">
        <v>1430</v>
      </c>
      <c r="D655" s="34">
        <f>D653+D654</f>
        <v>0</v>
      </c>
    </row>
    <row r="656" spans="1:5" x14ac:dyDescent="0.25">
      <c r="A656" s="53">
        <v>11.5</v>
      </c>
      <c r="B656" s="8" t="s">
        <v>1179</v>
      </c>
      <c r="C656" s="2">
        <v>1413</v>
      </c>
      <c r="D656" s="34"/>
    </row>
    <row r="657" spans="1:5" x14ac:dyDescent="0.25">
      <c r="A657" s="53">
        <v>11.6</v>
      </c>
      <c r="B657" s="149" t="s">
        <v>1197</v>
      </c>
      <c r="C657" s="2">
        <v>1424</v>
      </c>
      <c r="D657" s="34"/>
      <c r="E657" s="36"/>
    </row>
    <row r="658" spans="1:5" x14ac:dyDescent="0.25">
      <c r="A658" s="74" t="s">
        <v>773</v>
      </c>
      <c r="B658" s="59" t="s">
        <v>1180</v>
      </c>
      <c r="C658" s="60"/>
      <c r="D658" s="61"/>
    </row>
    <row r="659" spans="1:5" ht="28.5" x14ac:dyDescent="0.25">
      <c r="A659" s="62" t="s">
        <v>813</v>
      </c>
      <c r="B659" s="62" t="s">
        <v>922</v>
      </c>
      <c r="C659" s="63" t="s">
        <v>269</v>
      </c>
      <c r="D659" s="64" t="s">
        <v>606</v>
      </c>
    </row>
    <row r="660" spans="1:5" ht="45" x14ac:dyDescent="0.25">
      <c r="A660" s="65">
        <v>1</v>
      </c>
      <c r="B660" s="232" t="s">
        <v>1134</v>
      </c>
      <c r="C660" s="52">
        <v>3711</v>
      </c>
      <c r="D660" s="33"/>
    </row>
    <row r="661" spans="1:5" ht="45" x14ac:dyDescent="0.25">
      <c r="A661" s="65">
        <v>2</v>
      </c>
      <c r="B661" s="233" t="s">
        <v>1135</v>
      </c>
      <c r="C661" s="52">
        <v>3712</v>
      </c>
      <c r="D661" s="33"/>
    </row>
    <row r="662" spans="1:5" x14ac:dyDescent="0.25">
      <c r="A662" s="65">
        <v>3.1</v>
      </c>
      <c r="B662" s="232" t="s">
        <v>829</v>
      </c>
      <c r="C662" s="101">
        <v>3726</v>
      </c>
      <c r="D662" s="33"/>
    </row>
    <row r="663" spans="1:5" x14ac:dyDescent="0.25">
      <c r="A663" s="65">
        <v>3.2</v>
      </c>
      <c r="B663" s="232" t="s">
        <v>830</v>
      </c>
      <c r="C663" s="101">
        <v>3727</v>
      </c>
      <c r="D663" s="33"/>
    </row>
    <row r="664" spans="1:5" ht="60" x14ac:dyDescent="0.25">
      <c r="A664" s="65">
        <v>3</v>
      </c>
      <c r="B664" s="232" t="s">
        <v>1136</v>
      </c>
      <c r="C664" s="101">
        <v>3713</v>
      </c>
      <c r="D664" s="33"/>
    </row>
    <row r="665" spans="1:5" ht="60" x14ac:dyDescent="0.25">
      <c r="A665" s="65">
        <v>4</v>
      </c>
      <c r="B665" s="233" t="s">
        <v>1137</v>
      </c>
      <c r="C665" s="52">
        <v>3714</v>
      </c>
      <c r="D665" s="33"/>
    </row>
    <row r="666" spans="1:5" ht="45" x14ac:dyDescent="0.25">
      <c r="A666" s="65">
        <v>5</v>
      </c>
      <c r="B666" s="233" t="s">
        <v>1138</v>
      </c>
      <c r="C666" s="52">
        <v>3715</v>
      </c>
      <c r="D666" s="33"/>
    </row>
    <row r="667" spans="1:5" x14ac:dyDescent="0.25">
      <c r="A667" s="65">
        <v>6</v>
      </c>
      <c r="B667" s="233" t="s">
        <v>1139</v>
      </c>
      <c r="C667" s="52">
        <v>3716</v>
      </c>
      <c r="D667" s="33"/>
    </row>
    <row r="668" spans="1:5" ht="30" x14ac:dyDescent="0.25">
      <c r="A668" s="65">
        <v>7</v>
      </c>
      <c r="B668" s="233" t="s">
        <v>1140</v>
      </c>
      <c r="C668" s="52">
        <v>3717</v>
      </c>
      <c r="D668" s="33"/>
    </row>
    <row r="669" spans="1:5" ht="45" x14ac:dyDescent="0.25">
      <c r="A669" s="65">
        <v>8</v>
      </c>
      <c r="B669" s="233" t="s">
        <v>1141</v>
      </c>
      <c r="C669" s="52">
        <v>3718</v>
      </c>
      <c r="D669" s="33"/>
    </row>
    <row r="670" spans="1:5" ht="30" x14ac:dyDescent="0.25">
      <c r="A670" s="65">
        <v>9</v>
      </c>
      <c r="B670" s="233" t="s">
        <v>1142</v>
      </c>
      <c r="C670" s="52">
        <v>3719</v>
      </c>
      <c r="D670" s="33"/>
    </row>
    <row r="671" spans="1:5" x14ac:dyDescent="0.25">
      <c r="A671" s="228">
        <v>10</v>
      </c>
      <c r="B671" s="229" t="s">
        <v>607</v>
      </c>
      <c r="C671" s="230">
        <v>3720</v>
      </c>
      <c r="D671" s="231"/>
    </row>
    <row r="672" spans="1:5" x14ac:dyDescent="0.25">
      <c r="A672" s="65">
        <v>11</v>
      </c>
      <c r="B672" s="162" t="s">
        <v>608</v>
      </c>
      <c r="C672" s="52">
        <v>3721</v>
      </c>
      <c r="D672" s="33"/>
    </row>
    <row r="673" spans="1:4" x14ac:dyDescent="0.25">
      <c r="A673" s="142">
        <v>12</v>
      </c>
      <c r="B673" s="143" t="s">
        <v>884</v>
      </c>
      <c r="C673" s="101">
        <v>3728</v>
      </c>
      <c r="D673" s="33"/>
    </row>
    <row r="674" spans="1:4" x14ac:dyDescent="0.25">
      <c r="A674" s="142">
        <v>13</v>
      </c>
      <c r="B674" s="100" t="s">
        <v>37</v>
      </c>
      <c r="C674" s="101">
        <v>3729</v>
      </c>
      <c r="D674" s="33"/>
    </row>
    <row r="675" spans="1:4" x14ac:dyDescent="0.25">
      <c r="A675" s="140"/>
      <c r="B675" s="141" t="s">
        <v>924</v>
      </c>
      <c r="C675" s="99">
        <v>3722</v>
      </c>
      <c r="D675" s="33">
        <f>SUM(D660:D674)</f>
        <v>0</v>
      </c>
    </row>
    <row r="676" spans="1:4" x14ac:dyDescent="0.25">
      <c r="A676" s="140">
        <v>14</v>
      </c>
      <c r="B676" s="141" t="s">
        <v>1439</v>
      </c>
      <c r="C676" s="99">
        <v>3730</v>
      </c>
      <c r="D676" s="33"/>
    </row>
    <row r="677" spans="1:4" ht="28.5" x14ac:dyDescent="0.25">
      <c r="A677" s="140"/>
      <c r="B677" s="141" t="s">
        <v>1440</v>
      </c>
      <c r="C677" s="99"/>
      <c r="D677" s="33"/>
    </row>
    <row r="678" spans="1:4" x14ac:dyDescent="0.25">
      <c r="A678" s="140"/>
      <c r="B678" s="141" t="s">
        <v>925</v>
      </c>
      <c r="C678" s="99"/>
      <c r="D678" s="33"/>
    </row>
    <row r="679" spans="1:4" ht="28.5" x14ac:dyDescent="0.25">
      <c r="A679" s="201">
        <v>15</v>
      </c>
      <c r="B679" s="202" t="s">
        <v>1405</v>
      </c>
      <c r="C679" s="205">
        <v>3579</v>
      </c>
      <c r="D679" s="33"/>
    </row>
    <row r="680" spans="1:4" x14ac:dyDescent="0.25">
      <c r="A680" s="30"/>
      <c r="B680" s="169" t="s">
        <v>667</v>
      </c>
      <c r="C680" s="2"/>
      <c r="D680" s="33"/>
    </row>
    <row r="681" spans="1:4" x14ac:dyDescent="0.25">
      <c r="A681" s="30"/>
      <c r="B681" s="67"/>
      <c r="C681" s="2"/>
      <c r="D681" s="33"/>
    </row>
    <row r="682" spans="1:4" x14ac:dyDescent="0.25">
      <c r="A682" s="30">
        <v>14.2</v>
      </c>
      <c r="B682" s="141" t="s">
        <v>919</v>
      </c>
      <c r="C682" s="2"/>
      <c r="D682" s="33"/>
    </row>
    <row r="683" spans="1:4" x14ac:dyDescent="0.25">
      <c r="A683" s="30"/>
      <c r="B683" s="66" t="s">
        <v>916</v>
      </c>
      <c r="C683" s="2"/>
      <c r="D683" s="33"/>
    </row>
    <row r="684" spans="1:4" x14ac:dyDescent="0.25">
      <c r="A684" s="30"/>
      <c r="B684" s="66" t="s">
        <v>1451</v>
      </c>
      <c r="C684" s="2"/>
      <c r="D684" s="33"/>
    </row>
    <row r="685" spans="1:4" x14ac:dyDescent="0.25">
      <c r="A685" s="30"/>
      <c r="B685" s="66" t="s">
        <v>1452</v>
      </c>
      <c r="C685" s="2"/>
      <c r="D685" s="33"/>
    </row>
    <row r="686" spans="1:4" x14ac:dyDescent="0.25">
      <c r="A686" s="30"/>
      <c r="B686" s="66" t="s">
        <v>918</v>
      </c>
      <c r="C686" s="2"/>
      <c r="D686" s="33"/>
    </row>
    <row r="687" spans="1:4" x14ac:dyDescent="0.25">
      <c r="A687" s="30"/>
      <c r="B687" s="66" t="s">
        <v>1453</v>
      </c>
      <c r="C687" s="2"/>
      <c r="D687" s="33"/>
    </row>
    <row r="688" spans="1:4" x14ac:dyDescent="0.25">
      <c r="A688" s="30"/>
      <c r="B688" s="66" t="s">
        <v>1454</v>
      </c>
      <c r="C688" s="2"/>
      <c r="D688" s="33"/>
    </row>
    <row r="689" spans="1:4" x14ac:dyDescent="0.25">
      <c r="A689" s="30"/>
      <c r="B689" s="66" t="s">
        <v>1455</v>
      </c>
      <c r="C689" s="2"/>
      <c r="D689" s="33"/>
    </row>
    <row r="690" spans="1:4" x14ac:dyDescent="0.25">
      <c r="A690" s="30"/>
      <c r="B690" s="66" t="s">
        <v>1456</v>
      </c>
      <c r="C690" s="2"/>
      <c r="D690" s="33"/>
    </row>
    <row r="691" spans="1:4" x14ac:dyDescent="0.25">
      <c r="A691" s="30"/>
      <c r="B691" s="66" t="s">
        <v>1457</v>
      </c>
      <c r="C691" s="2"/>
      <c r="D691" s="33"/>
    </row>
    <row r="692" spans="1:4" x14ac:dyDescent="0.25">
      <c r="A692" s="30"/>
      <c r="B692" s="66" t="s">
        <v>1458</v>
      </c>
      <c r="C692" s="2"/>
      <c r="D692" s="33"/>
    </row>
    <row r="693" spans="1:4" x14ac:dyDescent="0.25">
      <c r="A693" s="30"/>
      <c r="B693" s="66" t="s">
        <v>1459</v>
      </c>
      <c r="C693" s="2"/>
      <c r="D693" s="33"/>
    </row>
    <row r="694" spans="1:4" x14ac:dyDescent="0.25">
      <c r="A694" s="30"/>
      <c r="B694" s="66" t="s">
        <v>917</v>
      </c>
      <c r="C694" s="2"/>
      <c r="D694" s="33"/>
    </row>
    <row r="695" spans="1:4" x14ac:dyDescent="0.25">
      <c r="A695" s="30">
        <v>14.3</v>
      </c>
      <c r="B695" s="141" t="s">
        <v>920</v>
      </c>
      <c r="C695" s="2"/>
      <c r="D695" s="33"/>
    </row>
    <row r="696" spans="1:4" x14ac:dyDescent="0.25">
      <c r="A696" s="30"/>
      <c r="B696" s="66" t="s">
        <v>926</v>
      </c>
      <c r="C696" s="2"/>
      <c r="D696" s="33"/>
    </row>
    <row r="697" spans="1:4" x14ac:dyDescent="0.25">
      <c r="A697" s="30"/>
      <c r="B697" s="66" t="s">
        <v>921</v>
      </c>
      <c r="C697" s="2"/>
      <c r="D697" s="33"/>
    </row>
    <row r="698" spans="1:4" x14ac:dyDescent="0.25">
      <c r="A698" s="30"/>
      <c r="B698" s="67"/>
      <c r="C698" s="2"/>
      <c r="D698" s="33"/>
    </row>
    <row r="699" spans="1:4" x14ac:dyDescent="0.25">
      <c r="A699" s="30" t="s">
        <v>609</v>
      </c>
      <c r="B699" s="31"/>
      <c r="C699" s="32"/>
      <c r="D699" s="33"/>
    </row>
    <row r="700" spans="1:4" x14ac:dyDescent="0.25">
      <c r="A700" s="38" t="s">
        <v>277</v>
      </c>
      <c r="B700" s="32" t="s">
        <v>610</v>
      </c>
      <c r="C700" s="32" t="s">
        <v>269</v>
      </c>
      <c r="D700" s="42" t="s">
        <v>1215</v>
      </c>
    </row>
    <row r="701" spans="1:4" x14ac:dyDescent="0.25">
      <c r="A701" s="53">
        <v>13.1</v>
      </c>
      <c r="B701" s="8" t="s">
        <v>611</v>
      </c>
      <c r="C701" s="2">
        <v>1571</v>
      </c>
      <c r="D701" s="42"/>
    </row>
    <row r="702" spans="1:4" x14ac:dyDescent="0.25">
      <c r="A702" s="53">
        <v>13.2</v>
      </c>
      <c r="B702" s="8" t="s">
        <v>32</v>
      </c>
      <c r="C702" s="2">
        <v>1572</v>
      </c>
      <c r="D702" s="42"/>
    </row>
    <row r="703" spans="1:4" x14ac:dyDescent="0.25">
      <c r="A703" s="53">
        <v>13.3</v>
      </c>
      <c r="B703" s="8" t="s">
        <v>37</v>
      </c>
      <c r="C703" s="2">
        <v>1573</v>
      </c>
      <c r="D703" s="42"/>
    </row>
    <row r="704" spans="1:4" x14ac:dyDescent="0.25">
      <c r="A704" s="38"/>
      <c r="B704" s="31" t="s">
        <v>612</v>
      </c>
      <c r="C704" s="2">
        <v>1575</v>
      </c>
      <c r="D704" s="42">
        <f>SUM(D701:D703)</f>
        <v>0</v>
      </c>
    </row>
    <row r="705" spans="1:6" x14ac:dyDescent="0.25">
      <c r="A705" s="35"/>
      <c r="B705" s="47"/>
      <c r="C705" s="48"/>
      <c r="D705" s="49"/>
    </row>
    <row r="706" spans="1:6" ht="15" customHeight="1" x14ac:dyDescent="0.25">
      <c r="A706" s="79" t="s">
        <v>814</v>
      </c>
      <c r="B706" s="82" t="s">
        <v>1216</v>
      </c>
      <c r="C706" s="80"/>
      <c r="D706" s="81"/>
      <c r="E706" s="47"/>
      <c r="F706" s="47"/>
    </row>
    <row r="707" spans="1:6" x14ac:dyDescent="0.25">
      <c r="A707" s="38" t="s">
        <v>277</v>
      </c>
      <c r="B707" s="32" t="s">
        <v>755</v>
      </c>
      <c r="C707" s="32" t="s">
        <v>269</v>
      </c>
      <c r="D707" s="32" t="s">
        <v>613</v>
      </c>
      <c r="E707" s="48"/>
      <c r="F707" s="48"/>
    </row>
    <row r="708" spans="1:6" x14ac:dyDescent="0.25">
      <c r="A708" s="53">
        <v>14.1</v>
      </c>
      <c r="B708" s="8"/>
      <c r="C708" s="2">
        <v>3723</v>
      </c>
      <c r="D708" s="32"/>
      <c r="E708" s="68"/>
      <c r="F708" s="48"/>
    </row>
    <row r="709" spans="1:6" x14ac:dyDescent="0.25">
      <c r="A709" s="53">
        <v>14.2</v>
      </c>
      <c r="B709" s="8"/>
      <c r="C709" s="2">
        <v>3724</v>
      </c>
      <c r="D709" s="32"/>
      <c r="E709" s="68"/>
      <c r="F709" s="48"/>
    </row>
    <row r="710" spans="1:6" x14ac:dyDescent="0.25">
      <c r="A710" s="53">
        <v>14.3</v>
      </c>
      <c r="B710" s="8"/>
      <c r="C710" s="2">
        <v>3725</v>
      </c>
      <c r="D710" s="32"/>
      <c r="E710" s="68"/>
      <c r="F710" s="48"/>
    </row>
    <row r="711" spans="1:6" x14ac:dyDescent="0.25">
      <c r="A711" s="38"/>
      <c r="B711" s="31"/>
      <c r="C711" s="2"/>
      <c r="D711" s="32"/>
      <c r="E711" s="68"/>
      <c r="F711" s="48"/>
    </row>
    <row r="712" spans="1:6" x14ac:dyDescent="0.25">
      <c r="A712" s="35"/>
      <c r="B712" s="47"/>
      <c r="C712" s="48"/>
      <c r="D712" s="49"/>
    </row>
    <row r="713" spans="1:6" x14ac:dyDescent="0.25">
      <c r="A713" s="35"/>
      <c r="B713" s="47"/>
      <c r="C713" s="48"/>
      <c r="D713" s="49"/>
    </row>
    <row r="714" spans="1:6" x14ac:dyDescent="0.25">
      <c r="A714" s="35"/>
      <c r="B714" s="47"/>
      <c r="C714" s="48"/>
      <c r="D714" s="49"/>
    </row>
    <row r="715" spans="1:6" x14ac:dyDescent="0.25">
      <c r="A715" s="35"/>
      <c r="B715" s="47"/>
      <c r="C715" s="48"/>
      <c r="D715" s="49"/>
    </row>
    <row r="716" spans="1:6" x14ac:dyDescent="0.25">
      <c r="A716" s="35"/>
      <c r="B716" s="47"/>
      <c r="C716" s="48"/>
      <c r="D716" s="49"/>
    </row>
    <row r="717" spans="1:6" x14ac:dyDescent="0.25">
      <c r="A717" s="35"/>
      <c r="B717" s="47"/>
      <c r="C717" s="48"/>
      <c r="D717" s="49"/>
    </row>
    <row r="718" spans="1:6" x14ac:dyDescent="0.25">
      <c r="A718" s="35"/>
      <c r="B718" s="47"/>
      <c r="C718" s="48"/>
      <c r="D718" s="49"/>
    </row>
    <row r="719" spans="1:6" x14ac:dyDescent="0.25">
      <c r="A719" s="35"/>
      <c r="B719" s="47"/>
      <c r="C719" s="48"/>
      <c r="D719" s="49"/>
    </row>
    <row r="720" spans="1:6" x14ac:dyDescent="0.25">
      <c r="A720" s="35"/>
      <c r="B720" s="47"/>
      <c r="C720" s="48"/>
      <c r="D720" s="49"/>
    </row>
    <row r="721" spans="1:4" x14ac:dyDescent="0.25">
      <c r="A721" s="35"/>
      <c r="B721" s="47"/>
      <c r="C721" s="48"/>
      <c r="D721" s="49"/>
    </row>
    <row r="722" spans="1:4" x14ac:dyDescent="0.25">
      <c r="A722" s="35"/>
      <c r="B722" s="47"/>
      <c r="C722" s="48"/>
      <c r="D722" s="49"/>
    </row>
    <row r="723" spans="1:4" x14ac:dyDescent="0.25">
      <c r="A723" s="35"/>
      <c r="B723" s="47"/>
      <c r="C723" s="48"/>
      <c r="D723" s="49"/>
    </row>
    <row r="724" spans="1:4" x14ac:dyDescent="0.25">
      <c r="A724" s="35"/>
      <c r="B724" s="47"/>
      <c r="C724" s="48"/>
      <c r="D724" s="49"/>
    </row>
    <row r="725" spans="1:4" x14ac:dyDescent="0.25">
      <c r="A725" s="35"/>
      <c r="B725" s="47"/>
      <c r="C725" s="48"/>
      <c r="D725" s="49"/>
    </row>
    <row r="726" spans="1:4" x14ac:dyDescent="0.25">
      <c r="A726" s="35"/>
      <c r="B726" s="47"/>
      <c r="C726" s="48"/>
      <c r="D726" s="49"/>
    </row>
    <row r="727" spans="1:4" ht="15" customHeight="1" x14ac:dyDescent="0.25">
      <c r="A727" s="35"/>
      <c r="B727" s="47"/>
      <c r="C727" s="48"/>
      <c r="D727" s="49"/>
    </row>
    <row r="728" spans="1:4" x14ac:dyDescent="0.25">
      <c r="A728" s="35"/>
      <c r="B728" s="47"/>
      <c r="C728" s="48"/>
      <c r="D728" s="49"/>
    </row>
    <row r="729" spans="1:4" x14ac:dyDescent="0.25">
      <c r="A729" s="35"/>
      <c r="B729" s="47"/>
      <c r="C729" s="48"/>
      <c r="D729" s="49"/>
    </row>
    <row r="730" spans="1:4" ht="15" customHeight="1" x14ac:dyDescent="0.25">
      <c r="A730" s="35"/>
      <c r="B730" s="47"/>
      <c r="C730" s="48"/>
      <c r="D730" s="49"/>
    </row>
    <row r="731" spans="1:4" x14ac:dyDescent="0.25">
      <c r="A731" s="35"/>
      <c r="B731" s="47"/>
      <c r="C731" s="48"/>
      <c r="D731" s="49"/>
    </row>
    <row r="732" spans="1:4" x14ac:dyDescent="0.25">
      <c r="A732" s="35"/>
      <c r="B732" s="47"/>
      <c r="C732" s="48"/>
      <c r="D732" s="49"/>
    </row>
    <row r="733" spans="1:4" x14ac:dyDescent="0.25">
      <c r="A733" s="35"/>
      <c r="B733" s="47"/>
      <c r="C733" s="48"/>
      <c r="D733" s="49"/>
    </row>
    <row r="734" spans="1:4" x14ac:dyDescent="0.25">
      <c r="A734" s="35"/>
      <c r="B734" s="47"/>
      <c r="C734" s="48"/>
      <c r="D734" s="49"/>
    </row>
    <row r="735" spans="1:4" x14ac:dyDescent="0.25">
      <c r="A735" s="35"/>
      <c r="B735" s="47"/>
      <c r="C735" s="48"/>
      <c r="D735" s="49"/>
    </row>
    <row r="736" spans="1:4" x14ac:dyDescent="0.25">
      <c r="A736" s="35"/>
      <c r="B736" s="47"/>
      <c r="C736" s="48"/>
      <c r="D736" s="49"/>
    </row>
    <row r="737" spans="1:4" x14ac:dyDescent="0.25">
      <c r="A737" s="35"/>
      <c r="B737" s="47"/>
      <c r="C737" s="48"/>
      <c r="D737" s="49"/>
    </row>
    <row r="738" spans="1:4" x14ac:dyDescent="0.25">
      <c r="A738" s="35"/>
      <c r="B738" s="47"/>
      <c r="C738" s="48"/>
      <c r="D738" s="49"/>
    </row>
    <row r="739" spans="1:4" x14ac:dyDescent="0.25">
      <c r="A739" s="35"/>
      <c r="B739" s="47"/>
      <c r="C739" s="48"/>
      <c r="D739" s="49"/>
    </row>
    <row r="740" spans="1:4" x14ac:dyDescent="0.25">
      <c r="A740" s="35"/>
      <c r="B740" s="47"/>
      <c r="C740" s="48"/>
      <c r="D740" s="49"/>
    </row>
    <row r="741" spans="1:4" x14ac:dyDescent="0.25">
      <c r="A741" s="35"/>
      <c r="B741" s="47"/>
      <c r="C741" s="48"/>
      <c r="D741" s="49"/>
    </row>
    <row r="742" spans="1:4" x14ac:dyDescent="0.25">
      <c r="A742" s="35"/>
      <c r="B742" s="47"/>
      <c r="C742" s="48"/>
      <c r="D742" s="49"/>
    </row>
    <row r="743" spans="1:4" x14ac:dyDescent="0.25">
      <c r="A743" s="35"/>
      <c r="B743" s="47"/>
      <c r="C743" s="48"/>
      <c r="D743" s="49"/>
    </row>
    <row r="744" spans="1:4" x14ac:dyDescent="0.25">
      <c r="A744" s="35"/>
      <c r="B744" s="47"/>
      <c r="C744" s="48"/>
      <c r="D744" s="49"/>
    </row>
    <row r="745" spans="1:4" x14ac:dyDescent="0.25">
      <c r="A745" s="35"/>
      <c r="B745" s="47"/>
      <c r="C745" s="48"/>
      <c r="D745" s="49"/>
    </row>
    <row r="746" spans="1:4" x14ac:dyDescent="0.25">
      <c r="A746" s="35"/>
      <c r="B746" s="47"/>
      <c r="C746" s="48"/>
      <c r="D746" s="49"/>
    </row>
    <row r="747" spans="1:4" x14ac:dyDescent="0.25">
      <c r="A747" s="35"/>
      <c r="B747" s="47"/>
      <c r="C747" s="48"/>
      <c r="D747" s="49"/>
    </row>
    <row r="748" spans="1:4" x14ac:dyDescent="0.25">
      <c r="A748" s="35"/>
      <c r="B748" s="47"/>
      <c r="C748" s="48"/>
      <c r="D748" s="49"/>
    </row>
    <row r="749" spans="1:4" x14ac:dyDescent="0.25">
      <c r="A749" s="35"/>
      <c r="B749" s="47"/>
      <c r="C749" s="48"/>
      <c r="D749" s="49"/>
    </row>
    <row r="750" spans="1:4" x14ac:dyDescent="0.25">
      <c r="A750" s="35"/>
      <c r="B750" s="47"/>
      <c r="C750" s="48"/>
      <c r="D750" s="49"/>
    </row>
    <row r="751" spans="1:4" x14ac:dyDescent="0.25">
      <c r="A751" s="35"/>
      <c r="B751" s="47"/>
      <c r="C751" s="48"/>
      <c r="D751" s="49"/>
    </row>
    <row r="752" spans="1:4" x14ac:dyDescent="0.25">
      <c r="A752" s="35"/>
      <c r="B752" s="47"/>
      <c r="C752" s="48"/>
      <c r="D752" s="49"/>
    </row>
    <row r="753" spans="1:4" x14ac:dyDescent="0.25">
      <c r="A753" s="35"/>
      <c r="B753" s="47"/>
      <c r="C753" s="48"/>
      <c r="D753" s="49"/>
    </row>
    <row r="754" spans="1:4" x14ac:dyDescent="0.25">
      <c r="A754" s="35"/>
      <c r="B754" s="47"/>
      <c r="C754" s="48"/>
      <c r="D754" s="49"/>
    </row>
    <row r="755" spans="1:4" x14ac:dyDescent="0.25">
      <c r="A755" s="35"/>
      <c r="B755" s="47"/>
      <c r="C755" s="48"/>
      <c r="D755" s="49"/>
    </row>
    <row r="756" spans="1:4" x14ac:dyDescent="0.25">
      <c r="A756" s="35"/>
      <c r="B756" s="47"/>
      <c r="C756" s="48"/>
      <c r="D756" s="49"/>
    </row>
    <row r="757" spans="1:4" x14ac:dyDescent="0.25">
      <c r="A757" s="35"/>
      <c r="B757" s="47"/>
      <c r="C757" s="48"/>
      <c r="D757" s="49"/>
    </row>
    <row r="758" spans="1:4" x14ac:dyDescent="0.25">
      <c r="A758" s="35"/>
      <c r="B758" s="47"/>
      <c r="C758" s="48"/>
      <c r="D758" s="49"/>
    </row>
    <row r="759" spans="1:4" x14ac:dyDescent="0.25">
      <c r="A759" s="35"/>
      <c r="B759" s="47"/>
      <c r="C759" s="48"/>
      <c r="D759" s="49"/>
    </row>
    <row r="761" spans="1:4" x14ac:dyDescent="0.25">
      <c r="A761" s="9"/>
      <c r="B761" s="9"/>
      <c r="C761" s="9"/>
      <c r="D761" s="9"/>
    </row>
    <row r="762" spans="1:4" x14ac:dyDescent="0.25">
      <c r="A762" s="9"/>
      <c r="B762" s="9"/>
      <c r="C762" s="9"/>
      <c r="D762" s="9"/>
    </row>
    <row r="763" spans="1:4" x14ac:dyDescent="0.25">
      <c r="A763" s="9"/>
      <c r="B763" s="9"/>
      <c r="C763" s="9"/>
      <c r="D763" s="9"/>
    </row>
    <row r="764" spans="1:4" x14ac:dyDescent="0.25">
      <c r="A764" s="9"/>
      <c r="B764" s="9"/>
      <c r="C764" s="9"/>
      <c r="D764" s="9"/>
    </row>
    <row r="765" spans="1:4" x14ac:dyDescent="0.25">
      <c r="A765" s="9"/>
      <c r="B765" s="9"/>
      <c r="C765" s="9"/>
      <c r="D765" s="9"/>
    </row>
    <row r="766" spans="1:4" x14ac:dyDescent="0.25">
      <c r="A766" s="9"/>
      <c r="B766" s="9"/>
      <c r="C766" s="9"/>
      <c r="D766" s="9"/>
    </row>
    <row r="767" spans="1:4" x14ac:dyDescent="0.25">
      <c r="A767" s="9"/>
      <c r="B767" s="9"/>
      <c r="C767" s="9"/>
      <c r="D767" s="9"/>
    </row>
    <row r="768" spans="1:4" x14ac:dyDescent="0.25">
      <c r="A768" s="9"/>
      <c r="B768" s="9"/>
      <c r="C768" s="9"/>
      <c r="D768" s="9"/>
    </row>
    <row r="769" s="9" customFormat="1" x14ac:dyDescent="0.25"/>
    <row r="770" s="9" customFormat="1" x14ac:dyDescent="0.25"/>
    <row r="771" s="9" customFormat="1" x14ac:dyDescent="0.25"/>
    <row r="772" s="9" customFormat="1" x14ac:dyDescent="0.25"/>
    <row r="773" s="9" customFormat="1" x14ac:dyDescent="0.25"/>
    <row r="774" s="9" customFormat="1" x14ac:dyDescent="0.25"/>
    <row r="775" s="9" customFormat="1" x14ac:dyDescent="0.25"/>
    <row r="776" s="9" customFormat="1" x14ac:dyDescent="0.25"/>
    <row r="777" s="9" customFormat="1" x14ac:dyDescent="0.25"/>
    <row r="778" s="9" customFormat="1" x14ac:dyDescent="0.25"/>
    <row r="779" s="9" customFormat="1" x14ac:dyDescent="0.25"/>
    <row r="780" s="9" customFormat="1" x14ac:dyDescent="0.25"/>
    <row r="781" s="9" customFormat="1" x14ac:dyDescent="0.25"/>
    <row r="782" s="9" customFormat="1" x14ac:dyDescent="0.25"/>
    <row r="783" s="9" customFormat="1" x14ac:dyDescent="0.25"/>
  </sheetData>
  <mergeCells count="15">
    <mergeCell ref="J125:O125"/>
    <mergeCell ref="D125:E125"/>
    <mergeCell ref="A226:D226"/>
    <mergeCell ref="A1:E1"/>
    <mergeCell ref="A2:E2"/>
    <mergeCell ref="A124:E124"/>
    <mergeCell ref="A4:E4"/>
    <mergeCell ref="C125:C126"/>
    <mergeCell ref="B125:B126"/>
    <mergeCell ref="A125:A126"/>
    <mergeCell ref="A106:E106"/>
    <mergeCell ref="A119:F119"/>
    <mergeCell ref="F125:I125"/>
    <mergeCell ref="C116:F116"/>
    <mergeCell ref="C117:F117"/>
  </mergeCells>
  <pageMargins left="0.7" right="0.7" top="0.75" bottom="0.75" header="0.3" footer="0.3"/>
  <pageSetup scale="29" fitToHeight="0" orientation="portrait" r:id="rId1"/>
  <rowBreaks count="9" manualBreakCount="9">
    <brk id="105" max="14" man="1"/>
    <brk id="166" max="14" man="1"/>
    <brk id="225" max="14" man="1"/>
    <brk id="338" max="14" man="1"/>
    <brk id="442" max="14" man="1"/>
    <brk id="524" max="14" man="1"/>
    <brk id="590" max="14" man="1"/>
    <brk id="634" max="14" man="1"/>
    <brk id="680" max="14"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K71"/>
  <sheetViews>
    <sheetView topLeftCell="A58" zoomScale="98" zoomScaleNormal="205" zoomScaleSheetLayoutView="55" workbookViewId="0">
      <selection activeCell="E68" sqref="E68"/>
    </sheetView>
  </sheetViews>
  <sheetFormatPr defaultColWidth="9.140625" defaultRowHeight="15" x14ac:dyDescent="0.25"/>
  <cols>
    <col min="1" max="1" width="9.140625" style="28"/>
    <col min="2" max="2" width="69.42578125" style="9" customWidth="1"/>
    <col min="3" max="3" width="18.7109375" style="9" customWidth="1"/>
    <col min="4" max="4" width="15" style="9" customWidth="1"/>
    <col min="5" max="16384" width="9.140625" style="9"/>
  </cols>
  <sheetData>
    <row r="1" spans="1:4" ht="20.25" x14ac:dyDescent="0.25">
      <c r="A1" s="240" t="s">
        <v>672</v>
      </c>
      <c r="B1" s="240"/>
      <c r="C1" s="240"/>
      <c r="D1" s="240"/>
    </row>
    <row r="2" spans="1:4" ht="20.25" x14ac:dyDescent="0.25">
      <c r="A2" s="240" t="s">
        <v>1163</v>
      </c>
      <c r="B2" s="240"/>
      <c r="C2" s="240"/>
      <c r="D2" s="240"/>
    </row>
    <row r="3" spans="1:4" ht="20.25" x14ac:dyDescent="0.3">
      <c r="A3" s="83"/>
      <c r="B3" s="84" t="s">
        <v>828</v>
      </c>
      <c r="C3" s="77"/>
      <c r="D3" s="77"/>
    </row>
    <row r="4" spans="1:4" x14ac:dyDescent="0.25">
      <c r="A4" s="35" t="s">
        <v>614</v>
      </c>
      <c r="B4" s="69" t="s">
        <v>615</v>
      </c>
    </row>
    <row r="5" spans="1:4" x14ac:dyDescent="0.25">
      <c r="A5" s="70"/>
    </row>
    <row r="6" spans="1:4" x14ac:dyDescent="0.25">
      <c r="A6" s="7">
        <v>1.1000000000000001</v>
      </c>
      <c r="B6" s="8" t="s">
        <v>616</v>
      </c>
      <c r="C6" s="8" t="s">
        <v>617</v>
      </c>
    </row>
    <row r="7" spans="1:4" x14ac:dyDescent="0.25">
      <c r="A7" s="7">
        <v>1.2</v>
      </c>
      <c r="B7" s="8" t="s">
        <v>618</v>
      </c>
      <c r="C7" s="71"/>
    </row>
    <row r="8" spans="1:4" ht="30" x14ac:dyDescent="0.25">
      <c r="A8" s="7">
        <v>1.3</v>
      </c>
      <c r="B8" s="8" t="s">
        <v>620</v>
      </c>
      <c r="C8" s="8" t="s">
        <v>621</v>
      </c>
    </row>
    <row r="9" spans="1:4" ht="30" x14ac:dyDescent="0.25">
      <c r="A9" s="7">
        <v>1.4</v>
      </c>
      <c r="B9" s="8" t="s">
        <v>619</v>
      </c>
      <c r="C9" s="8" t="s">
        <v>1406</v>
      </c>
    </row>
    <row r="10" spans="1:4" x14ac:dyDescent="0.25">
      <c r="A10" s="7">
        <v>1.5</v>
      </c>
      <c r="B10" s="8" t="s">
        <v>622</v>
      </c>
      <c r="C10" s="71"/>
    </row>
    <row r="11" spans="1:4" x14ac:dyDescent="0.25">
      <c r="A11" s="7">
        <v>1.6</v>
      </c>
      <c r="B11" s="8" t="s">
        <v>1183</v>
      </c>
      <c r="C11" s="8" t="s">
        <v>623</v>
      </c>
    </row>
    <row r="12" spans="1:4" ht="15.75" x14ac:dyDescent="0.25">
      <c r="A12" s="7"/>
      <c r="B12" s="10" t="s">
        <v>624</v>
      </c>
      <c r="C12" s="8"/>
    </row>
    <row r="13" spans="1:4" x14ac:dyDescent="0.25">
      <c r="A13" s="7">
        <v>1.7</v>
      </c>
      <c r="B13" s="8" t="s">
        <v>625</v>
      </c>
      <c r="C13" s="8"/>
    </row>
    <row r="14" spans="1:4" x14ac:dyDescent="0.25">
      <c r="A14" s="7">
        <v>1.8</v>
      </c>
      <c r="B14" s="8" t="s">
        <v>626</v>
      </c>
      <c r="C14" s="8"/>
    </row>
    <row r="15" spans="1:4" x14ac:dyDescent="0.25">
      <c r="A15" s="7"/>
      <c r="B15" s="31" t="s">
        <v>774</v>
      </c>
      <c r="C15" s="8"/>
    </row>
    <row r="16" spans="1:4" ht="30" x14ac:dyDescent="0.25">
      <c r="A16" s="7">
        <v>1.9</v>
      </c>
      <c r="B16" s="8" t="s">
        <v>1184</v>
      </c>
      <c r="C16" s="187" t="s">
        <v>1407</v>
      </c>
    </row>
    <row r="17" spans="1:4" x14ac:dyDescent="0.25">
      <c r="A17" s="30" t="s">
        <v>627</v>
      </c>
      <c r="B17" s="31"/>
      <c r="C17" s="31"/>
    </row>
    <row r="18" spans="1:4" ht="45" x14ac:dyDescent="0.25">
      <c r="A18" s="7">
        <v>2.1</v>
      </c>
      <c r="B18" s="8" t="s">
        <v>762</v>
      </c>
      <c r="C18" s="8" t="s">
        <v>1408</v>
      </c>
    </row>
    <row r="19" spans="1:4" ht="45" x14ac:dyDescent="0.25">
      <c r="A19" s="7">
        <v>2.2000000000000002</v>
      </c>
      <c r="B19" s="8" t="s">
        <v>763</v>
      </c>
      <c r="C19" s="8" t="s">
        <v>1408</v>
      </c>
    </row>
    <row r="20" spans="1:4" x14ac:dyDescent="0.25">
      <c r="A20" s="7">
        <v>2.2999999999999998</v>
      </c>
      <c r="B20" s="8" t="s">
        <v>764</v>
      </c>
      <c r="C20" s="8"/>
    </row>
    <row r="21" spans="1:4" x14ac:dyDescent="0.25">
      <c r="A21" s="7">
        <v>2.4</v>
      </c>
      <c r="B21" s="8" t="s">
        <v>765</v>
      </c>
      <c r="C21" s="8"/>
    </row>
    <row r="22" spans="1:4" x14ac:dyDescent="0.25">
      <c r="A22" s="7"/>
      <c r="B22" s="9" t="s">
        <v>1185</v>
      </c>
      <c r="C22" s="8"/>
    </row>
    <row r="23" spans="1:4" ht="45" x14ac:dyDescent="0.25">
      <c r="A23" s="7"/>
      <c r="B23" s="2" t="s">
        <v>963</v>
      </c>
      <c r="C23" s="8" t="s">
        <v>1408</v>
      </c>
    </row>
    <row r="24" spans="1:4" x14ac:dyDescent="0.25">
      <c r="A24" s="30" t="s">
        <v>815</v>
      </c>
      <c r="B24" s="8" t="s">
        <v>911</v>
      </c>
      <c r="C24" s="8"/>
    </row>
    <row r="25" spans="1:4" x14ac:dyDescent="0.25">
      <c r="A25" s="30" t="s">
        <v>628</v>
      </c>
      <c r="B25" s="31"/>
      <c r="C25" s="31"/>
    </row>
    <row r="26" spans="1:4" x14ac:dyDescent="0.25">
      <c r="A26" s="167" t="s">
        <v>590</v>
      </c>
      <c r="B26" s="149" t="s">
        <v>1186</v>
      </c>
      <c r="C26" s="149"/>
      <c r="D26" s="144"/>
    </row>
    <row r="27" spans="1:4" x14ac:dyDescent="0.25">
      <c r="A27" s="167"/>
      <c r="B27" s="149" t="s">
        <v>629</v>
      </c>
      <c r="C27" s="149"/>
      <c r="D27" s="144"/>
    </row>
    <row r="28" spans="1:4" x14ac:dyDescent="0.25">
      <c r="A28" s="167"/>
      <c r="B28" s="149" t="s">
        <v>630</v>
      </c>
      <c r="C28" s="149"/>
    </row>
    <row r="29" spans="1:4" x14ac:dyDescent="0.25">
      <c r="A29" s="167"/>
      <c r="B29" s="149" t="s">
        <v>631</v>
      </c>
      <c r="C29" s="149"/>
    </row>
    <row r="30" spans="1:4" x14ac:dyDescent="0.25">
      <c r="A30" s="167"/>
      <c r="B30" s="149" t="s">
        <v>632</v>
      </c>
      <c r="C30" s="149"/>
    </row>
    <row r="31" spans="1:4" x14ac:dyDescent="0.25">
      <c r="A31" s="167"/>
      <c r="B31" s="149" t="s">
        <v>633</v>
      </c>
      <c r="C31" s="149"/>
    </row>
    <row r="32" spans="1:4" x14ac:dyDescent="0.25">
      <c r="A32" s="167"/>
      <c r="B32" s="149" t="s">
        <v>634</v>
      </c>
      <c r="C32" s="149"/>
    </row>
    <row r="33" spans="1:4" x14ac:dyDescent="0.25">
      <c r="A33" s="167"/>
      <c r="B33" s="149" t="s">
        <v>635</v>
      </c>
      <c r="C33" s="149"/>
    </row>
    <row r="34" spans="1:4" x14ac:dyDescent="0.25">
      <c r="A34" s="167"/>
      <c r="B34" s="149" t="s">
        <v>912</v>
      </c>
      <c r="C34" s="149"/>
    </row>
    <row r="35" spans="1:4" x14ac:dyDescent="0.25">
      <c r="A35" s="167"/>
      <c r="B35" s="149" t="s">
        <v>636</v>
      </c>
      <c r="C35" s="149"/>
    </row>
    <row r="36" spans="1:4" x14ac:dyDescent="0.25">
      <c r="A36" s="167"/>
      <c r="B36" s="149" t="s">
        <v>637</v>
      </c>
      <c r="C36" s="149"/>
    </row>
    <row r="37" spans="1:4" x14ac:dyDescent="0.25">
      <c r="A37" s="167"/>
      <c r="B37" s="149" t="s">
        <v>638</v>
      </c>
      <c r="C37" s="149"/>
    </row>
    <row r="38" spans="1:4" x14ac:dyDescent="0.25">
      <c r="A38" s="167"/>
      <c r="B38" s="149" t="s">
        <v>639</v>
      </c>
      <c r="C38" s="149"/>
    </row>
    <row r="39" spans="1:4" x14ac:dyDescent="0.25">
      <c r="A39" s="167"/>
      <c r="B39" s="149" t="s">
        <v>913</v>
      </c>
      <c r="C39" s="149"/>
    </row>
    <row r="40" spans="1:4" x14ac:dyDescent="0.25">
      <c r="A40" s="167"/>
      <c r="B40" s="149" t="s">
        <v>914</v>
      </c>
      <c r="C40" s="149"/>
    </row>
    <row r="41" spans="1:4" x14ac:dyDescent="0.25">
      <c r="A41" s="167"/>
      <c r="B41" s="149" t="s">
        <v>915</v>
      </c>
      <c r="C41" s="149"/>
    </row>
    <row r="42" spans="1:4" x14ac:dyDescent="0.25">
      <c r="A42" s="70"/>
      <c r="B42" s="92"/>
      <c r="C42" s="92"/>
    </row>
    <row r="43" spans="1:4" x14ac:dyDescent="0.25">
      <c r="A43" s="70"/>
    </row>
    <row r="44" spans="1:4" x14ac:dyDescent="0.25">
      <c r="A44" s="35" t="s">
        <v>640</v>
      </c>
    </row>
    <row r="45" spans="1:4" x14ac:dyDescent="0.25">
      <c r="A45" s="35"/>
    </row>
    <row r="46" spans="1:4" x14ac:dyDescent="0.25">
      <c r="A46" s="30" t="s">
        <v>277</v>
      </c>
      <c r="B46" s="31" t="s">
        <v>268</v>
      </c>
      <c r="C46" s="31" t="s">
        <v>963</v>
      </c>
      <c r="D46" s="31" t="s">
        <v>1187</v>
      </c>
    </row>
    <row r="47" spans="1:4" x14ac:dyDescent="0.25">
      <c r="A47" s="7" t="s">
        <v>641</v>
      </c>
      <c r="B47" s="8" t="s">
        <v>642</v>
      </c>
      <c r="C47" s="8"/>
      <c r="D47" s="8"/>
    </row>
    <row r="48" spans="1:4" x14ac:dyDescent="0.25">
      <c r="A48" s="7" t="s">
        <v>643</v>
      </c>
      <c r="B48" s="8" t="s">
        <v>644</v>
      </c>
      <c r="C48" s="8"/>
      <c r="D48" s="8"/>
    </row>
    <row r="49" spans="1:11" x14ac:dyDescent="0.25">
      <c r="A49" s="7" t="s">
        <v>645</v>
      </c>
      <c r="B49" s="149" t="s">
        <v>646</v>
      </c>
      <c r="C49" s="8"/>
      <c r="D49" s="8"/>
    </row>
    <row r="50" spans="1:11" ht="30" x14ac:dyDescent="0.25">
      <c r="A50" s="7" t="s">
        <v>647</v>
      </c>
      <c r="B50" s="8" t="s">
        <v>766</v>
      </c>
      <c r="C50" s="8"/>
      <c r="D50" s="8"/>
    </row>
    <row r="51" spans="1:11" x14ac:dyDescent="0.25">
      <c r="A51" s="7" t="s">
        <v>649</v>
      </c>
      <c r="B51" s="8" t="s">
        <v>648</v>
      </c>
      <c r="C51" s="8"/>
      <c r="D51" s="8"/>
    </row>
    <row r="52" spans="1:11" x14ac:dyDescent="0.25">
      <c r="A52" s="7" t="s">
        <v>651</v>
      </c>
      <c r="B52" s="149" t="s">
        <v>650</v>
      </c>
      <c r="C52" s="8"/>
      <c r="D52" s="8"/>
    </row>
    <row r="53" spans="1:11" x14ac:dyDescent="0.25">
      <c r="A53" s="7" t="s">
        <v>653</v>
      </c>
      <c r="B53" s="8" t="s">
        <v>652</v>
      </c>
      <c r="C53" s="8"/>
      <c r="D53" s="8"/>
    </row>
    <row r="54" spans="1:11" x14ac:dyDescent="0.25">
      <c r="A54" s="7" t="s">
        <v>767</v>
      </c>
      <c r="B54" s="8" t="s">
        <v>654</v>
      </c>
      <c r="C54" s="8"/>
      <c r="D54" s="8"/>
    </row>
    <row r="55" spans="1:11" x14ac:dyDescent="0.25">
      <c r="A55" s="70"/>
    </row>
    <row r="56" spans="1:11" x14ac:dyDescent="0.25">
      <c r="A56" s="74" t="s">
        <v>1409</v>
      </c>
    </row>
    <row r="57" spans="1:11" x14ac:dyDescent="0.25">
      <c r="A57" s="103" t="s">
        <v>859</v>
      </c>
      <c r="B57" s="103" t="s">
        <v>886</v>
      </c>
      <c r="C57" s="103" t="s">
        <v>895</v>
      </c>
      <c r="D57"/>
      <c r="E57"/>
      <c r="F57"/>
      <c r="G57"/>
      <c r="H57"/>
      <c r="I57"/>
      <c r="J57"/>
      <c r="K57"/>
    </row>
    <row r="58" spans="1:11" x14ac:dyDescent="0.25">
      <c r="A58" s="102">
        <v>1</v>
      </c>
      <c r="B58" s="102" t="s">
        <v>885</v>
      </c>
      <c r="C58" s="102"/>
      <c r="D58"/>
      <c r="E58"/>
      <c r="F58"/>
      <c r="G58"/>
      <c r="H58"/>
      <c r="I58"/>
      <c r="J58"/>
      <c r="K58"/>
    </row>
    <row r="59" spans="1:11" x14ac:dyDescent="0.25">
      <c r="A59" s="102">
        <v>2</v>
      </c>
      <c r="B59" s="188" t="s">
        <v>887</v>
      </c>
      <c r="C59" s="188"/>
      <c r="D59"/>
      <c r="E59"/>
      <c r="F59"/>
      <c r="G59"/>
      <c r="H59"/>
      <c r="I59"/>
      <c r="J59"/>
      <c r="K59"/>
    </row>
    <row r="60" spans="1:11" x14ac:dyDescent="0.25">
      <c r="A60" s="102">
        <v>3</v>
      </c>
      <c r="B60" s="188" t="s">
        <v>1001</v>
      </c>
      <c r="C60" s="188"/>
      <c r="D60"/>
      <c r="E60"/>
      <c r="F60"/>
      <c r="G60"/>
      <c r="H60"/>
      <c r="I60"/>
      <c r="J60"/>
      <c r="K60"/>
    </row>
    <row r="61" spans="1:11" x14ac:dyDescent="0.25">
      <c r="A61" s="102">
        <v>4</v>
      </c>
      <c r="B61" s="188" t="s">
        <v>1002</v>
      </c>
      <c r="C61" s="188"/>
      <c r="D61"/>
      <c r="E61"/>
      <c r="F61"/>
      <c r="G61"/>
      <c r="H61"/>
      <c r="I61"/>
      <c r="J61"/>
      <c r="K61"/>
    </row>
    <row r="62" spans="1:11" ht="30" x14ac:dyDescent="0.25">
      <c r="A62" s="102">
        <v>5</v>
      </c>
      <c r="B62" s="188" t="s">
        <v>888</v>
      </c>
      <c r="C62" s="215" t="s">
        <v>1260</v>
      </c>
      <c r="D62" s="214"/>
      <c r="E62"/>
      <c r="F62"/>
      <c r="G62"/>
      <c r="H62"/>
      <c r="I62"/>
      <c r="J62"/>
      <c r="K62"/>
    </row>
    <row r="63" spans="1:11" ht="30" x14ac:dyDescent="0.25">
      <c r="A63" s="102">
        <v>6</v>
      </c>
      <c r="B63" s="188" t="s">
        <v>1074</v>
      </c>
      <c r="C63" s="215" t="s">
        <v>1260</v>
      </c>
      <c r="D63" s="214"/>
      <c r="E63"/>
      <c r="F63"/>
      <c r="G63"/>
      <c r="H63"/>
      <c r="I63"/>
      <c r="J63"/>
      <c r="K63"/>
    </row>
    <row r="64" spans="1:11" x14ac:dyDescent="0.25">
      <c r="A64" s="102">
        <v>7</v>
      </c>
      <c r="B64" s="188" t="s">
        <v>889</v>
      </c>
      <c r="C64" s="188"/>
      <c r="D64"/>
      <c r="E64"/>
      <c r="F64"/>
      <c r="G64"/>
      <c r="H64"/>
      <c r="I64"/>
      <c r="J64"/>
      <c r="K64"/>
    </row>
    <row r="65" spans="1:11" ht="30" x14ac:dyDescent="0.25">
      <c r="A65" s="102">
        <v>8</v>
      </c>
      <c r="B65" s="189" t="s">
        <v>1075</v>
      </c>
      <c r="C65" s="188"/>
      <c r="D65"/>
      <c r="E65"/>
      <c r="F65"/>
      <c r="G65"/>
      <c r="H65"/>
      <c r="I65"/>
      <c r="J65"/>
      <c r="K65"/>
    </row>
    <row r="66" spans="1:11" x14ac:dyDescent="0.25">
      <c r="A66" s="102">
        <v>9</v>
      </c>
      <c r="B66" s="190" t="s">
        <v>1003</v>
      </c>
      <c r="C66" s="188"/>
      <c r="D66"/>
      <c r="E66"/>
      <c r="F66"/>
      <c r="G66"/>
      <c r="H66"/>
      <c r="I66"/>
      <c r="J66"/>
      <c r="K66"/>
    </row>
    <row r="67" spans="1:11" x14ac:dyDescent="0.25">
      <c r="A67"/>
      <c r="B67"/>
      <c r="C67"/>
      <c r="D67"/>
      <c r="E67"/>
      <c r="F67" s="214"/>
      <c r="G67"/>
      <c r="H67"/>
      <c r="I67"/>
      <c r="J67"/>
      <c r="K67"/>
    </row>
    <row r="68" spans="1:11" ht="76.5" x14ac:dyDescent="0.25">
      <c r="A68" s="113" t="s">
        <v>890</v>
      </c>
      <c r="B68" s="114" t="s">
        <v>891</v>
      </c>
      <c r="C68" s="114" t="s">
        <v>996</v>
      </c>
      <c r="D68" s="114" t="s">
        <v>997</v>
      </c>
      <c r="E68" s="114" t="s">
        <v>892</v>
      </c>
      <c r="F68" s="114" t="s">
        <v>893</v>
      </c>
      <c r="G68" s="114" t="s">
        <v>894</v>
      </c>
      <c r="H68" s="114" t="s">
        <v>1000</v>
      </c>
      <c r="I68" s="114" t="s">
        <v>1003</v>
      </c>
      <c r="J68" s="114" t="s">
        <v>880</v>
      </c>
      <c r="K68" s="115" t="s">
        <v>881</v>
      </c>
    </row>
    <row r="69" spans="1:11" x14ac:dyDescent="0.25">
      <c r="A69" s="106"/>
      <c r="B69" s="105"/>
      <c r="C69" s="105" t="s">
        <v>998</v>
      </c>
      <c r="D69" s="105" t="s">
        <v>999</v>
      </c>
      <c r="E69" s="104"/>
      <c r="F69" s="104"/>
      <c r="G69" s="104"/>
      <c r="H69" s="104"/>
      <c r="I69" s="104"/>
      <c r="J69" s="96"/>
      <c r="K69" s="107"/>
    </row>
    <row r="70" spans="1:11" x14ac:dyDescent="0.25">
      <c r="A70" s="108"/>
      <c r="B70" s="109"/>
      <c r="C70" s="110"/>
      <c r="D70" s="110"/>
      <c r="E70" s="110"/>
      <c r="F70" s="110"/>
      <c r="G70" s="110"/>
      <c r="H70" s="110"/>
      <c r="I70" s="110"/>
      <c r="J70" s="111"/>
      <c r="K70" s="112"/>
    </row>
    <row r="71" spans="1:11" x14ac:dyDescent="0.25">
      <c r="A71" s="298" t="s">
        <v>1449</v>
      </c>
      <c r="B71" s="299" t="s">
        <v>1450</v>
      </c>
    </row>
  </sheetData>
  <mergeCells count="2">
    <mergeCell ref="A1:D1"/>
    <mergeCell ref="A2:D2"/>
  </mergeCells>
  <pageMargins left="0.7" right="0.7" top="0.75" bottom="0.75" header="0.3" footer="0.3"/>
  <pageSetup scale="80" fitToHeight="0"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L11"/>
  <sheetViews>
    <sheetView view="pageBreakPreview" zoomScale="90" zoomScaleNormal="85" zoomScaleSheetLayoutView="175" workbookViewId="0">
      <selection sqref="A1:D1"/>
    </sheetView>
  </sheetViews>
  <sheetFormatPr defaultRowHeight="15" x14ac:dyDescent="0.25"/>
  <cols>
    <col min="1" max="1" width="6.85546875" customWidth="1"/>
    <col min="2" max="2" width="73" customWidth="1"/>
    <col min="4" max="4" width="29.5703125" customWidth="1"/>
    <col min="5" max="5" width="23.42578125" customWidth="1"/>
    <col min="6" max="6" width="22.28515625" bestFit="1" customWidth="1"/>
  </cols>
  <sheetData>
    <row r="1" spans="1:12" x14ac:dyDescent="0.25">
      <c r="A1" s="264" t="s">
        <v>896</v>
      </c>
      <c r="B1" s="264"/>
      <c r="C1" s="264"/>
      <c r="D1" s="264"/>
    </row>
    <row r="2" spans="1:12" x14ac:dyDescent="0.25">
      <c r="A2" s="265" t="s">
        <v>897</v>
      </c>
      <c r="B2" s="266"/>
      <c r="C2" s="266"/>
      <c r="D2" s="118"/>
    </row>
    <row r="3" spans="1:12" x14ac:dyDescent="0.25">
      <c r="A3" s="119"/>
      <c r="B3" s="120"/>
      <c r="C3" s="120"/>
      <c r="D3" s="121"/>
    </row>
    <row r="4" spans="1:12" x14ac:dyDescent="0.25">
      <c r="A4" s="122">
        <v>1</v>
      </c>
      <c r="B4" s="116" t="s">
        <v>1188</v>
      </c>
      <c r="C4" s="117"/>
      <c r="D4" s="117"/>
    </row>
    <row r="5" spans="1:12" ht="150" x14ac:dyDescent="0.25">
      <c r="A5" s="129" t="s">
        <v>655</v>
      </c>
      <c r="B5" s="129" t="s">
        <v>902</v>
      </c>
      <c r="C5" s="129" t="s">
        <v>927</v>
      </c>
      <c r="D5" s="129" t="s">
        <v>928</v>
      </c>
      <c r="E5" s="129" t="s">
        <v>929</v>
      </c>
      <c r="F5" s="129" t="s">
        <v>930</v>
      </c>
      <c r="G5" s="129" t="s">
        <v>931</v>
      </c>
      <c r="H5" s="129" t="s">
        <v>932</v>
      </c>
      <c r="I5" s="129" t="s">
        <v>933</v>
      </c>
      <c r="J5" s="129" t="s">
        <v>934</v>
      </c>
      <c r="K5" s="129" t="s">
        <v>935</v>
      </c>
      <c r="L5" s="129" t="s">
        <v>936</v>
      </c>
    </row>
    <row r="7" spans="1:12" x14ac:dyDescent="0.25">
      <c r="A7" s="267" t="s">
        <v>898</v>
      </c>
      <c r="B7" s="268"/>
      <c r="C7" s="268"/>
      <c r="D7" s="268"/>
    </row>
    <row r="8" spans="1:12" x14ac:dyDescent="0.25">
      <c r="A8" s="103" t="s">
        <v>655</v>
      </c>
      <c r="B8" s="103" t="s">
        <v>901</v>
      </c>
      <c r="C8" s="103" t="s">
        <v>902</v>
      </c>
      <c r="D8" s="103" t="s">
        <v>903</v>
      </c>
      <c r="E8" s="103" t="s">
        <v>904</v>
      </c>
      <c r="F8" s="103" t="s">
        <v>905</v>
      </c>
    </row>
    <row r="9" spans="1:12" x14ac:dyDescent="0.25">
      <c r="A9" s="102"/>
      <c r="B9" s="102"/>
      <c r="C9" s="102"/>
      <c r="D9" s="102"/>
      <c r="E9" s="102"/>
      <c r="F9" s="102"/>
    </row>
    <row r="10" spans="1:12" x14ac:dyDescent="0.25">
      <c r="A10" s="102"/>
      <c r="B10" s="102"/>
      <c r="C10" s="102"/>
      <c r="D10" s="102"/>
      <c r="E10" s="102"/>
      <c r="F10" s="102"/>
    </row>
    <row r="11" spans="1:12" x14ac:dyDescent="0.25">
      <c r="A11" s="269" t="s">
        <v>899</v>
      </c>
      <c r="B11" s="269"/>
      <c r="C11" s="269"/>
      <c r="D11" s="269"/>
    </row>
  </sheetData>
  <mergeCells count="4">
    <mergeCell ref="A1:D1"/>
    <mergeCell ref="A2:C2"/>
    <mergeCell ref="A7:D7"/>
    <mergeCell ref="A11:D11"/>
  </mergeCells>
  <pageMargins left="0.70866141732283472" right="0.70866141732283472" top="0.74803149606299213" bottom="0.74803149606299213" header="0.31496062992125984" footer="0.31496062992125984"/>
  <pageSetup scale="5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83"/>
  <sheetViews>
    <sheetView topLeftCell="A10" zoomScale="88" zoomScaleNormal="160" workbookViewId="0">
      <selection activeCell="D32" sqref="D32:D36"/>
    </sheetView>
  </sheetViews>
  <sheetFormatPr defaultRowHeight="15" x14ac:dyDescent="0.25"/>
  <cols>
    <col min="2" max="2" width="64.85546875" style="146" customWidth="1"/>
    <col min="3" max="3" width="15.140625" customWidth="1"/>
    <col min="4" max="4" width="37.28515625" style="146" customWidth="1"/>
    <col min="5" max="5" width="47" customWidth="1"/>
  </cols>
  <sheetData>
    <row r="1" spans="1:5" ht="20.25" x14ac:dyDescent="0.25">
      <c r="A1" s="240" t="s">
        <v>672</v>
      </c>
      <c r="B1" s="240"/>
      <c r="C1" s="240"/>
      <c r="D1" s="240"/>
    </row>
    <row r="2" spans="1:5" ht="20.25" x14ac:dyDescent="0.25">
      <c r="A2" s="240" t="s">
        <v>1163</v>
      </c>
      <c r="B2" s="240"/>
      <c r="C2" s="240"/>
      <c r="D2" s="240"/>
    </row>
    <row r="3" spans="1:5" ht="15" customHeight="1" x14ac:dyDescent="0.25">
      <c r="A3" s="270" t="s">
        <v>1078</v>
      </c>
      <c r="B3" s="270"/>
      <c r="C3" s="270"/>
      <c r="D3" s="270"/>
    </row>
    <row r="4" spans="1:5" ht="33" x14ac:dyDescent="0.25">
      <c r="A4" s="154" t="s">
        <v>267</v>
      </c>
      <c r="B4" s="154" t="s">
        <v>268</v>
      </c>
      <c r="C4" s="154" t="s">
        <v>269</v>
      </c>
      <c r="D4" s="155" t="s">
        <v>1429</v>
      </c>
    </row>
    <row r="5" spans="1:5" x14ac:dyDescent="0.25">
      <c r="A5" s="150">
        <v>1</v>
      </c>
      <c r="B5" s="151" t="s">
        <v>1189</v>
      </c>
      <c r="C5" s="150"/>
      <c r="D5" s="151"/>
      <c r="E5" s="146"/>
    </row>
    <row r="6" spans="1:5" x14ac:dyDescent="0.25">
      <c r="A6" s="152"/>
      <c r="B6" s="153" t="s">
        <v>943</v>
      </c>
      <c r="C6" s="152">
        <v>9001</v>
      </c>
      <c r="D6" s="153"/>
    </row>
    <row r="7" spans="1:5" x14ac:dyDescent="0.25">
      <c r="A7" s="152"/>
      <c r="B7" s="153" t="s">
        <v>944</v>
      </c>
      <c r="C7" s="150">
        <v>9002</v>
      </c>
      <c r="D7" s="153"/>
    </row>
    <row r="8" spans="1:5" x14ac:dyDescent="0.25">
      <c r="A8" s="152"/>
      <c r="B8" s="153" t="s">
        <v>945</v>
      </c>
      <c r="C8" s="152">
        <v>9003</v>
      </c>
      <c r="D8" s="153"/>
    </row>
    <row r="9" spans="1:5" x14ac:dyDescent="0.25">
      <c r="A9" s="152"/>
      <c r="B9" s="153" t="s">
        <v>946</v>
      </c>
      <c r="C9" s="150">
        <v>9004</v>
      </c>
      <c r="D9" s="153"/>
    </row>
    <row r="10" spans="1:5" x14ac:dyDescent="0.25">
      <c r="A10" s="152"/>
      <c r="B10" s="153" t="s">
        <v>947</v>
      </c>
      <c r="C10" s="152">
        <v>9005</v>
      </c>
      <c r="D10" s="153"/>
    </row>
    <row r="11" spans="1:5" x14ac:dyDescent="0.25">
      <c r="A11" s="152"/>
      <c r="B11" s="153" t="s">
        <v>948</v>
      </c>
      <c r="C11" s="150">
        <v>9006</v>
      </c>
      <c r="D11" s="153"/>
    </row>
    <row r="12" spans="1:5" x14ac:dyDescent="0.25">
      <c r="A12" s="152"/>
      <c r="B12" s="153" t="s">
        <v>1077</v>
      </c>
      <c r="C12" s="150">
        <v>9007</v>
      </c>
      <c r="D12" s="153"/>
    </row>
    <row r="13" spans="1:5" ht="6.75" customHeight="1" x14ac:dyDescent="0.25">
      <c r="A13" s="152"/>
      <c r="B13" s="153"/>
      <c r="C13" s="152"/>
      <c r="D13" s="153"/>
    </row>
    <row r="14" spans="1:5" x14ac:dyDescent="0.25">
      <c r="A14" s="152">
        <v>2</v>
      </c>
      <c r="B14" s="151" t="s">
        <v>1190</v>
      </c>
      <c r="C14" s="152"/>
      <c r="D14" s="153"/>
    </row>
    <row r="15" spans="1:5" x14ac:dyDescent="0.25">
      <c r="A15" s="152"/>
      <c r="B15" s="153" t="s">
        <v>1191</v>
      </c>
      <c r="C15" s="152">
        <v>9008</v>
      </c>
      <c r="D15" s="153"/>
    </row>
    <row r="16" spans="1:5" ht="6.75" customHeight="1" x14ac:dyDescent="0.25">
      <c r="A16" s="152"/>
      <c r="B16" s="153"/>
      <c r="C16" s="152"/>
      <c r="D16" s="153"/>
    </row>
    <row r="17" spans="1:5" x14ac:dyDescent="0.25">
      <c r="A17" s="150">
        <v>3</v>
      </c>
      <c r="B17" s="151" t="s">
        <v>950</v>
      </c>
      <c r="C17" s="152"/>
      <c r="D17" s="153"/>
      <c r="E17" s="146"/>
    </row>
    <row r="18" spans="1:5" x14ac:dyDescent="0.25">
      <c r="A18" s="152"/>
      <c r="B18" s="153" t="s">
        <v>1004</v>
      </c>
      <c r="C18" s="152">
        <v>9011</v>
      </c>
      <c r="D18" s="153"/>
    </row>
    <row r="19" spans="1:5" x14ac:dyDescent="0.25">
      <c r="A19" s="152"/>
      <c r="B19" s="153" t="s">
        <v>1005</v>
      </c>
      <c r="C19" s="152">
        <v>9012</v>
      </c>
      <c r="D19" s="153"/>
    </row>
    <row r="20" spans="1:5" x14ac:dyDescent="0.25">
      <c r="A20" s="152"/>
      <c r="B20" s="153" t="s">
        <v>1006</v>
      </c>
      <c r="C20" s="152">
        <v>9013</v>
      </c>
      <c r="D20" s="153"/>
    </row>
    <row r="21" spans="1:5" x14ac:dyDescent="0.25">
      <c r="A21" s="152"/>
      <c r="B21" s="153" t="s">
        <v>1007</v>
      </c>
      <c r="C21" s="152">
        <v>9014</v>
      </c>
      <c r="D21" s="153"/>
    </row>
    <row r="22" spans="1:5" x14ac:dyDescent="0.25">
      <c r="A22" s="152"/>
      <c r="B22" s="153" t="s">
        <v>1008</v>
      </c>
      <c r="C22" s="152">
        <v>9015</v>
      </c>
      <c r="D22" s="153"/>
    </row>
    <row r="23" spans="1:5" ht="30" x14ac:dyDescent="0.25">
      <c r="A23" s="152"/>
      <c r="B23" s="153" t="s">
        <v>1009</v>
      </c>
      <c r="C23" s="152">
        <v>9016</v>
      </c>
      <c r="D23" s="189" t="s">
        <v>964</v>
      </c>
    </row>
    <row r="24" spans="1:5" ht="30" x14ac:dyDescent="0.25">
      <c r="A24" s="152"/>
      <c r="B24" s="153" t="s">
        <v>1010</v>
      </c>
      <c r="C24" s="152">
        <v>9017</v>
      </c>
      <c r="D24" s="189" t="s">
        <v>964</v>
      </c>
    </row>
    <row r="25" spans="1:5" x14ac:dyDescent="0.25">
      <c r="A25" s="152"/>
      <c r="B25" s="153" t="s">
        <v>1011</v>
      </c>
      <c r="C25" s="152">
        <v>9018</v>
      </c>
      <c r="D25" s="189" t="s">
        <v>964</v>
      </c>
    </row>
    <row r="26" spans="1:5" ht="30" x14ac:dyDescent="0.25">
      <c r="A26" s="152"/>
      <c r="B26" s="153" t="s">
        <v>1012</v>
      </c>
      <c r="C26" s="152">
        <v>9019</v>
      </c>
      <c r="D26" s="189" t="s">
        <v>964</v>
      </c>
    </row>
    <row r="27" spans="1:5" x14ac:dyDescent="0.25">
      <c r="A27" s="152"/>
      <c r="B27" s="153"/>
      <c r="C27" s="152"/>
      <c r="D27" s="153"/>
    </row>
    <row r="28" spans="1:5" x14ac:dyDescent="0.25">
      <c r="A28" s="150">
        <v>4</v>
      </c>
      <c r="B28" s="151" t="s">
        <v>951</v>
      </c>
      <c r="C28" s="152"/>
      <c r="D28" s="153"/>
    </row>
    <row r="29" spans="1:5" x14ac:dyDescent="0.25">
      <c r="A29" s="152"/>
      <c r="B29" s="153" t="s">
        <v>1014</v>
      </c>
      <c r="C29" s="152">
        <v>9031</v>
      </c>
      <c r="D29" s="153"/>
    </row>
    <row r="30" spans="1:5" x14ac:dyDescent="0.25">
      <c r="A30" s="152"/>
      <c r="B30" s="153" t="s">
        <v>1015</v>
      </c>
      <c r="C30" s="152">
        <v>9032</v>
      </c>
      <c r="D30" s="153"/>
    </row>
    <row r="31" spans="1:5" x14ac:dyDescent="0.25">
      <c r="A31" s="152"/>
      <c r="B31" s="153" t="s">
        <v>1016</v>
      </c>
      <c r="C31" s="152">
        <v>9033</v>
      </c>
      <c r="D31" s="153"/>
    </row>
    <row r="32" spans="1:5" x14ac:dyDescent="0.25">
      <c r="A32" s="152"/>
      <c r="B32" s="168" t="s">
        <v>1017</v>
      </c>
      <c r="C32" s="152">
        <v>9034</v>
      </c>
      <c r="D32" s="297" t="s">
        <v>1446</v>
      </c>
    </row>
    <row r="33" spans="1:4" x14ac:dyDescent="0.25">
      <c r="A33" s="152"/>
      <c r="B33" s="168" t="s">
        <v>1018</v>
      </c>
      <c r="C33" s="152">
        <v>9035</v>
      </c>
      <c r="D33" s="297"/>
    </row>
    <row r="34" spans="1:4" x14ac:dyDescent="0.25">
      <c r="A34" s="152"/>
      <c r="B34" s="168" t="s">
        <v>1019</v>
      </c>
      <c r="C34" s="152">
        <v>9036</v>
      </c>
      <c r="D34" s="297" t="s">
        <v>1446</v>
      </c>
    </row>
    <row r="35" spans="1:4" x14ac:dyDescent="0.25">
      <c r="A35" s="152"/>
      <c r="B35" s="168" t="s">
        <v>1022</v>
      </c>
      <c r="C35" s="152">
        <v>9037</v>
      </c>
      <c r="D35" s="297" t="s">
        <v>1447</v>
      </c>
    </row>
    <row r="36" spans="1:4" x14ac:dyDescent="0.25">
      <c r="A36" s="152"/>
      <c r="B36" s="168" t="s">
        <v>1023</v>
      </c>
      <c r="C36" s="152">
        <v>9038</v>
      </c>
      <c r="D36" s="297" t="s">
        <v>1448</v>
      </c>
    </row>
    <row r="37" spans="1:4" x14ac:dyDescent="0.25">
      <c r="A37" s="152"/>
      <c r="B37" s="153"/>
      <c r="C37" s="152"/>
      <c r="D37" s="153"/>
    </row>
    <row r="38" spans="1:4" x14ac:dyDescent="0.25">
      <c r="A38" s="150">
        <v>5</v>
      </c>
      <c r="B38" s="151" t="s">
        <v>1013</v>
      </c>
      <c r="C38" s="152"/>
      <c r="D38" s="153"/>
    </row>
    <row r="39" spans="1:4" x14ac:dyDescent="0.25">
      <c r="A39" s="152"/>
      <c r="B39" s="153" t="s">
        <v>1020</v>
      </c>
      <c r="C39" s="152">
        <v>9039</v>
      </c>
      <c r="D39" s="153"/>
    </row>
    <row r="40" spans="1:4" x14ac:dyDescent="0.25">
      <c r="A40" s="152"/>
      <c r="B40" s="153" t="s">
        <v>1021</v>
      </c>
      <c r="C40" s="152">
        <v>9040</v>
      </c>
      <c r="D40" s="153"/>
    </row>
    <row r="41" spans="1:4" x14ac:dyDescent="0.25">
      <c r="A41" s="152"/>
      <c r="B41" s="153"/>
      <c r="C41" s="152"/>
      <c r="D41" s="153"/>
    </row>
    <row r="42" spans="1:4" x14ac:dyDescent="0.25">
      <c r="A42" s="150">
        <v>6</v>
      </c>
      <c r="B42" s="151" t="s">
        <v>1024</v>
      </c>
      <c r="C42" s="152"/>
      <c r="D42" s="153"/>
    </row>
    <row r="43" spans="1:4" ht="30" x14ac:dyDescent="0.25">
      <c r="A43" s="152"/>
      <c r="B43" s="153" t="s">
        <v>1025</v>
      </c>
      <c r="C43" s="152">
        <v>9041</v>
      </c>
      <c r="D43" s="153" t="s">
        <v>1030</v>
      </c>
    </row>
    <row r="44" spans="1:4" ht="30" x14ac:dyDescent="0.25">
      <c r="A44" s="152"/>
      <c r="B44" s="153" t="s">
        <v>1026</v>
      </c>
      <c r="C44" s="152">
        <v>9042</v>
      </c>
      <c r="D44" s="153" t="s">
        <v>1031</v>
      </c>
    </row>
    <row r="45" spans="1:4" ht="30" x14ac:dyDescent="0.25">
      <c r="A45" s="152"/>
      <c r="B45" s="153" t="s">
        <v>1027</v>
      </c>
      <c r="C45" s="152">
        <v>9043</v>
      </c>
      <c r="D45" s="153" t="s">
        <v>1028</v>
      </c>
    </row>
    <row r="46" spans="1:4" x14ac:dyDescent="0.25">
      <c r="A46" s="152"/>
      <c r="B46" s="153"/>
      <c r="C46" s="152"/>
      <c r="D46" s="153"/>
    </row>
    <row r="47" spans="1:4" x14ac:dyDescent="0.25">
      <c r="A47" s="152">
        <v>7</v>
      </c>
      <c r="B47" s="151" t="s">
        <v>1029</v>
      </c>
      <c r="C47" s="152"/>
      <c r="D47" s="153"/>
    </row>
    <row r="48" spans="1:4" ht="30" x14ac:dyDescent="0.25">
      <c r="A48" s="152"/>
      <c r="B48" s="153" t="s">
        <v>1039</v>
      </c>
      <c r="C48" s="152">
        <v>9045</v>
      </c>
      <c r="D48" s="153" t="s">
        <v>1032</v>
      </c>
    </row>
    <row r="49" spans="1:4" ht="30" x14ac:dyDescent="0.25">
      <c r="A49" s="152"/>
      <c r="B49" s="153" t="s">
        <v>1040</v>
      </c>
      <c r="C49" s="152">
        <v>9046</v>
      </c>
      <c r="D49" s="153" t="s">
        <v>1033</v>
      </c>
    </row>
    <row r="50" spans="1:4" ht="30" x14ac:dyDescent="0.25">
      <c r="A50" s="152"/>
      <c r="B50" s="153" t="s">
        <v>1041</v>
      </c>
      <c r="C50" s="152">
        <v>9047</v>
      </c>
      <c r="D50" s="153" t="s">
        <v>1034</v>
      </c>
    </row>
    <row r="51" spans="1:4" ht="30" x14ac:dyDescent="0.25">
      <c r="A51" s="152"/>
      <c r="B51" s="153" t="s">
        <v>1042</v>
      </c>
      <c r="C51" s="152">
        <v>9048</v>
      </c>
      <c r="D51" s="153" t="s">
        <v>1035</v>
      </c>
    </row>
    <row r="52" spans="1:4" ht="30" x14ac:dyDescent="0.25">
      <c r="A52" s="152"/>
      <c r="B52" s="153" t="s">
        <v>1043</v>
      </c>
      <c r="C52" s="152">
        <v>9049</v>
      </c>
      <c r="D52" s="153" t="s">
        <v>1036</v>
      </c>
    </row>
    <row r="53" spans="1:4" x14ac:dyDescent="0.25">
      <c r="A53" s="152"/>
      <c r="B53" s="153"/>
      <c r="C53" s="152"/>
      <c r="D53" s="153"/>
    </row>
    <row r="54" spans="1:4" ht="30" x14ac:dyDescent="0.25">
      <c r="A54" s="150">
        <v>8</v>
      </c>
      <c r="B54" s="151" t="s">
        <v>1038</v>
      </c>
      <c r="C54" s="152">
        <v>9050</v>
      </c>
      <c r="D54" s="153" t="s">
        <v>1037</v>
      </c>
    </row>
    <row r="55" spans="1:4" x14ac:dyDescent="0.25">
      <c r="A55" s="102">
        <v>9</v>
      </c>
      <c r="B55" s="157" t="s">
        <v>1076</v>
      </c>
      <c r="C55" s="152">
        <v>9051</v>
      </c>
      <c r="D55" s="158"/>
    </row>
    <row r="56" spans="1:4" ht="30" x14ac:dyDescent="0.25">
      <c r="A56" s="188">
        <v>10</v>
      </c>
      <c r="B56" s="294" t="s">
        <v>1442</v>
      </c>
      <c r="C56" s="295">
        <v>9052</v>
      </c>
      <c r="D56" s="294" t="s">
        <v>1443</v>
      </c>
    </row>
    <row r="57" spans="1:4" ht="30" x14ac:dyDescent="0.25">
      <c r="A57" s="188">
        <v>11</v>
      </c>
      <c r="B57" s="294" t="s">
        <v>1444</v>
      </c>
      <c r="C57" s="295">
        <v>9053</v>
      </c>
      <c r="D57" s="294" t="s">
        <v>1443</v>
      </c>
    </row>
    <row r="58" spans="1:4" x14ac:dyDescent="0.25">
      <c r="A58" s="188">
        <v>12</v>
      </c>
      <c r="B58" s="294" t="s">
        <v>1445</v>
      </c>
      <c r="C58" s="296">
        <v>9054</v>
      </c>
      <c r="D58" s="294" t="s">
        <v>1443</v>
      </c>
    </row>
    <row r="59" spans="1:4" x14ac:dyDescent="0.25">
      <c r="A59" s="102"/>
      <c r="B59" s="157"/>
      <c r="C59" s="152"/>
      <c r="D59" s="158"/>
    </row>
    <row r="60" spans="1:4" ht="21.75" customHeight="1" x14ac:dyDescent="0.25">
      <c r="A60" s="191">
        <v>10</v>
      </c>
      <c r="B60" s="192" t="s">
        <v>1241</v>
      </c>
      <c r="C60" s="293">
        <v>9055</v>
      </c>
      <c r="D60" s="193"/>
    </row>
    <row r="61" spans="1:4" ht="21.75" customHeight="1" x14ac:dyDescent="0.25">
      <c r="A61" s="191">
        <v>11</v>
      </c>
      <c r="B61" s="192" t="s">
        <v>1242</v>
      </c>
      <c r="C61" s="293">
        <v>9056</v>
      </c>
      <c r="D61" s="193"/>
    </row>
    <row r="62" spans="1:4" ht="21.75" customHeight="1" x14ac:dyDescent="0.25">
      <c r="A62" s="191">
        <v>12</v>
      </c>
      <c r="B62" s="192" t="s">
        <v>1243</v>
      </c>
      <c r="C62" s="293">
        <v>9057</v>
      </c>
      <c r="D62" s="193"/>
    </row>
    <row r="63" spans="1:4" ht="21.75" customHeight="1" x14ac:dyDescent="0.25">
      <c r="A63" s="191">
        <v>13</v>
      </c>
      <c r="B63" s="192" t="s">
        <v>1244</v>
      </c>
      <c r="C63" s="293">
        <v>9058</v>
      </c>
      <c r="D63" s="193"/>
    </row>
    <row r="64" spans="1:4" ht="21.75" customHeight="1" x14ac:dyDescent="0.25">
      <c r="A64" s="191">
        <v>14</v>
      </c>
      <c r="B64" s="192" t="s">
        <v>1245</v>
      </c>
      <c r="C64" s="293">
        <v>9059</v>
      </c>
      <c r="D64" s="193"/>
    </row>
    <row r="65" spans="1:4" ht="21.75" customHeight="1" x14ac:dyDescent="0.25">
      <c r="A65" s="191">
        <v>15</v>
      </c>
      <c r="B65" s="192" t="s">
        <v>1246</v>
      </c>
      <c r="C65" s="293">
        <v>9060</v>
      </c>
      <c r="D65" s="193"/>
    </row>
    <row r="66" spans="1:4" ht="21.75" customHeight="1" x14ac:dyDescent="0.25">
      <c r="A66" s="191">
        <v>16</v>
      </c>
      <c r="B66" s="192" t="s">
        <v>1247</v>
      </c>
      <c r="C66" s="293">
        <v>9061</v>
      </c>
      <c r="D66" s="193"/>
    </row>
    <row r="67" spans="1:4" ht="21.75" customHeight="1" x14ac:dyDescent="0.25">
      <c r="A67" s="191">
        <v>17</v>
      </c>
      <c r="B67" s="192" t="s">
        <v>1248</v>
      </c>
      <c r="C67" s="293">
        <v>9062</v>
      </c>
      <c r="D67" s="193"/>
    </row>
    <row r="68" spans="1:4" ht="21.75" customHeight="1" x14ac:dyDescent="0.25">
      <c r="A68" s="191">
        <v>18</v>
      </c>
      <c r="B68" s="192" t="s">
        <v>1249</v>
      </c>
      <c r="C68" s="293">
        <v>9063</v>
      </c>
      <c r="D68" s="193"/>
    </row>
    <row r="69" spans="1:4" ht="21.75" customHeight="1" x14ac:dyDescent="0.25">
      <c r="A69" s="191">
        <v>19</v>
      </c>
      <c r="B69" s="192" t="s">
        <v>1250</v>
      </c>
      <c r="C69" s="293">
        <v>9064</v>
      </c>
      <c r="D69" s="193"/>
    </row>
    <row r="70" spans="1:4" ht="21.75" customHeight="1" x14ac:dyDescent="0.25">
      <c r="A70" s="191">
        <v>20</v>
      </c>
      <c r="B70" s="192" t="s">
        <v>1251</v>
      </c>
      <c r="C70" s="293">
        <v>9065</v>
      </c>
      <c r="D70" s="193"/>
    </row>
    <row r="71" spans="1:4" ht="21.75" customHeight="1" x14ac:dyDescent="0.25">
      <c r="A71" s="191">
        <v>21</v>
      </c>
      <c r="B71" s="192" t="s">
        <v>1252</v>
      </c>
      <c r="C71" s="293">
        <v>9066</v>
      </c>
      <c r="D71" s="193"/>
    </row>
    <row r="72" spans="1:4" ht="21.75" customHeight="1" x14ac:dyDescent="0.25">
      <c r="A72" s="191">
        <v>22</v>
      </c>
      <c r="B72" s="192" t="s">
        <v>1253</v>
      </c>
      <c r="C72" s="293">
        <v>9067</v>
      </c>
      <c r="D72" s="193"/>
    </row>
    <row r="73" spans="1:4" x14ac:dyDescent="0.25">
      <c r="A73" s="194"/>
      <c r="B73" s="195"/>
      <c r="C73" s="191"/>
      <c r="D73" s="193"/>
    </row>
    <row r="76" spans="1:4" x14ac:dyDescent="0.25">
      <c r="A76" s="271" t="s">
        <v>1079</v>
      </c>
      <c r="B76" s="271"/>
      <c r="C76" s="271"/>
      <c r="D76" s="271"/>
    </row>
    <row r="77" spans="1:4" x14ac:dyDescent="0.25">
      <c r="A77" s="102"/>
      <c r="B77" s="159" t="s">
        <v>1080</v>
      </c>
      <c r="C77" s="102"/>
    </row>
    <row r="78" spans="1:4" x14ac:dyDescent="0.25">
      <c r="A78" s="102">
        <v>1</v>
      </c>
      <c r="B78" s="160" t="s">
        <v>1082</v>
      </c>
      <c r="C78" s="102"/>
    </row>
    <row r="79" spans="1:4" x14ac:dyDescent="0.25">
      <c r="A79" s="102">
        <v>1.1000000000000001</v>
      </c>
      <c r="B79" s="159" t="s">
        <v>1081</v>
      </c>
      <c r="C79" s="102"/>
    </row>
    <row r="80" spans="1:4" ht="30" x14ac:dyDescent="0.25">
      <c r="A80" s="102">
        <v>1.2</v>
      </c>
      <c r="B80" s="158" t="s">
        <v>1083</v>
      </c>
      <c r="C80" s="102"/>
    </row>
    <row r="81" spans="1:3" x14ac:dyDescent="0.25">
      <c r="A81" s="102">
        <v>1.3</v>
      </c>
      <c r="B81" s="158" t="s">
        <v>1084</v>
      </c>
      <c r="C81" s="102"/>
    </row>
    <row r="82" spans="1:3" x14ac:dyDescent="0.25">
      <c r="A82" s="102">
        <v>1.4</v>
      </c>
      <c r="B82" s="158" t="s">
        <v>1085</v>
      </c>
      <c r="C82" s="102"/>
    </row>
    <row r="83" spans="1:3" x14ac:dyDescent="0.25">
      <c r="A83" s="102">
        <v>1.5</v>
      </c>
      <c r="B83" s="158" t="s">
        <v>1086</v>
      </c>
      <c r="C83" s="102"/>
    </row>
  </sheetData>
  <mergeCells count="4">
    <mergeCell ref="A1:D1"/>
    <mergeCell ref="A2:D2"/>
    <mergeCell ref="A3:D3"/>
    <mergeCell ref="A76:D76"/>
  </mergeCells>
  <pageMargins left="0.23622047244094491" right="0.23622047244094491" top="0.74803149606299213" bottom="0.74803149606299213" header="0.31496062992125984" footer="0.31496062992125984"/>
  <pageSetup paperSize="9" scale="7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F53"/>
  <sheetViews>
    <sheetView topLeftCell="A15" zoomScale="87" zoomScaleNormal="175" workbookViewId="0">
      <selection activeCell="A4" sqref="A4:F53"/>
    </sheetView>
  </sheetViews>
  <sheetFormatPr defaultRowHeight="15" x14ac:dyDescent="0.25"/>
  <cols>
    <col min="1" max="1" width="7.140625" bestFit="1" customWidth="1"/>
    <col min="2" max="2" width="34.140625" customWidth="1"/>
    <col min="3" max="3" width="24.28515625" bestFit="1" customWidth="1"/>
    <col min="4" max="4" width="23.42578125" bestFit="1" customWidth="1"/>
    <col min="5" max="5" width="27" customWidth="1"/>
    <col min="6" max="6" width="35.28515625" customWidth="1"/>
  </cols>
  <sheetData>
    <row r="1" spans="1:6" ht="20.25" x14ac:dyDescent="0.25">
      <c r="A1" s="240" t="s">
        <v>672</v>
      </c>
      <c r="B1" s="240"/>
      <c r="C1" s="240"/>
      <c r="D1" s="240"/>
      <c r="E1" s="240"/>
      <c r="F1" s="240"/>
    </row>
    <row r="2" spans="1:6" ht="20.25" x14ac:dyDescent="0.25">
      <c r="A2" s="240" t="s">
        <v>1163</v>
      </c>
      <c r="B2" s="240"/>
      <c r="C2" s="240"/>
      <c r="D2" s="240"/>
      <c r="E2" s="240"/>
      <c r="F2" s="240"/>
    </row>
    <row r="3" spans="1:6" ht="15" customHeight="1" x14ac:dyDescent="0.25">
      <c r="A3" s="277" t="s">
        <v>993</v>
      </c>
      <c r="B3" s="277"/>
      <c r="C3" s="277"/>
      <c r="D3" s="277"/>
      <c r="E3" s="277"/>
      <c r="F3" s="277"/>
    </row>
    <row r="4" spans="1:6" x14ac:dyDescent="0.25">
      <c r="A4" s="198" t="s">
        <v>655</v>
      </c>
      <c r="B4" s="199" t="s">
        <v>965</v>
      </c>
      <c r="C4" s="198" t="s">
        <v>963</v>
      </c>
      <c r="D4" s="198" t="s">
        <v>1187</v>
      </c>
      <c r="E4" s="198" t="s">
        <v>966</v>
      </c>
      <c r="F4" s="198" t="s">
        <v>967</v>
      </c>
    </row>
    <row r="5" spans="1:6" ht="25.5" x14ac:dyDescent="0.25">
      <c r="A5" s="147" t="s">
        <v>968</v>
      </c>
      <c r="B5" s="148" t="s">
        <v>1199</v>
      </c>
      <c r="C5" s="147"/>
      <c r="D5" s="147"/>
      <c r="E5" s="147" t="e">
        <f>+IF(C5&lt;1,(D5-C5)/C5*100*-1,(D5-C5)/C5*100)</f>
        <v>#DIV/0!</v>
      </c>
      <c r="F5" s="147"/>
    </row>
    <row r="6" spans="1:6" ht="25.5" x14ac:dyDescent="0.25">
      <c r="A6" s="147" t="s">
        <v>969</v>
      </c>
      <c r="B6" s="148" t="s">
        <v>1200</v>
      </c>
      <c r="C6" s="147"/>
      <c r="D6" s="147"/>
      <c r="E6" s="147" t="e">
        <f t="shared" ref="E6:E16" si="0">+IF(C6&lt;1,(D6-C6)/C6*100*-1,(D6-C6)/C6*100)</f>
        <v>#DIV/0!</v>
      </c>
      <c r="F6" s="147"/>
    </row>
    <row r="7" spans="1:6" ht="25.5" x14ac:dyDescent="0.25">
      <c r="A7" s="147" t="s">
        <v>970</v>
      </c>
      <c r="B7" s="148" t="s">
        <v>1201</v>
      </c>
      <c r="C7" s="147"/>
      <c r="D7" s="147"/>
      <c r="E7" s="147" t="e">
        <f t="shared" si="0"/>
        <v>#DIV/0!</v>
      </c>
      <c r="F7" s="147"/>
    </row>
    <row r="8" spans="1:6" x14ac:dyDescent="0.25">
      <c r="A8" s="147" t="s">
        <v>971</v>
      </c>
      <c r="B8" s="148" t="s">
        <v>1202</v>
      </c>
      <c r="C8" s="147"/>
      <c r="D8" s="147"/>
      <c r="E8" s="147" t="e">
        <f t="shared" si="0"/>
        <v>#DIV/0!</v>
      </c>
      <c r="F8" s="147"/>
    </row>
    <row r="9" spans="1:6" ht="25.5" x14ac:dyDescent="0.25">
      <c r="A9" s="147" t="s">
        <v>972</v>
      </c>
      <c r="B9" s="148" t="s">
        <v>1203</v>
      </c>
      <c r="C9" s="147"/>
      <c r="D9" s="147"/>
      <c r="E9" s="147" t="e">
        <f t="shared" si="0"/>
        <v>#DIV/0!</v>
      </c>
      <c r="F9" s="147"/>
    </row>
    <row r="10" spans="1:6" ht="25.5" x14ac:dyDescent="0.25">
      <c r="A10" s="147" t="s">
        <v>973</v>
      </c>
      <c r="B10" s="148" t="s">
        <v>1204</v>
      </c>
      <c r="C10" s="147"/>
      <c r="D10" s="147"/>
      <c r="E10" s="147" t="e">
        <f t="shared" si="0"/>
        <v>#DIV/0!</v>
      </c>
      <c r="F10" s="147"/>
    </row>
    <row r="11" spans="1:6" x14ac:dyDescent="0.25">
      <c r="A11" s="147" t="s">
        <v>974</v>
      </c>
      <c r="B11" s="148" t="s">
        <v>1205</v>
      </c>
      <c r="C11" s="147"/>
      <c r="D11" s="147"/>
      <c r="E11" s="147" t="e">
        <f t="shared" si="0"/>
        <v>#DIV/0!</v>
      </c>
      <c r="F11" s="147"/>
    </row>
    <row r="12" spans="1:6" ht="25.5" x14ac:dyDescent="0.25">
      <c r="A12" s="147" t="s">
        <v>975</v>
      </c>
      <c r="B12" s="148" t="s">
        <v>1206</v>
      </c>
      <c r="C12" s="147"/>
      <c r="D12" s="147"/>
      <c r="E12" s="147" t="e">
        <f t="shared" si="0"/>
        <v>#DIV/0!</v>
      </c>
      <c r="F12" s="147"/>
    </row>
    <row r="13" spans="1:6" ht="25.5" x14ac:dyDescent="0.25">
      <c r="A13" s="147" t="s">
        <v>976</v>
      </c>
      <c r="B13" s="148" t="s">
        <v>1207</v>
      </c>
      <c r="C13" s="147"/>
      <c r="D13" s="147"/>
      <c r="E13" s="147" t="e">
        <f t="shared" si="0"/>
        <v>#DIV/0!</v>
      </c>
      <c r="F13" s="147"/>
    </row>
    <row r="14" spans="1:6" ht="25.5" x14ac:dyDescent="0.25">
      <c r="A14" s="147" t="s">
        <v>977</v>
      </c>
      <c r="B14" s="148" t="s">
        <v>1410</v>
      </c>
      <c r="C14" s="147"/>
      <c r="D14" s="147"/>
      <c r="E14" s="147" t="e">
        <f t="shared" si="0"/>
        <v>#DIV/0!</v>
      </c>
      <c r="F14" s="147"/>
    </row>
    <row r="15" spans="1:6" ht="25.5" x14ac:dyDescent="0.25">
      <c r="A15" s="147"/>
      <c r="B15" s="196" t="s">
        <v>1411</v>
      </c>
      <c r="C15" s="197"/>
      <c r="D15" s="197"/>
      <c r="E15" s="197">
        <f>+D15-D14</f>
        <v>0</v>
      </c>
      <c r="F15" s="197" t="s">
        <v>1218</v>
      </c>
    </row>
    <row r="16" spans="1:6" ht="25.5" x14ac:dyDescent="0.25">
      <c r="A16" s="147" t="s">
        <v>978</v>
      </c>
      <c r="B16" s="148" t="s">
        <v>1208</v>
      </c>
      <c r="C16" s="147"/>
      <c r="D16" s="147"/>
      <c r="E16" s="147" t="e">
        <f t="shared" si="0"/>
        <v>#DIV/0!</v>
      </c>
      <c r="F16" s="147"/>
    </row>
    <row r="17" spans="1:6" ht="38.25" x14ac:dyDescent="0.25">
      <c r="A17" s="147">
        <v>12</v>
      </c>
      <c r="B17" s="148" t="s">
        <v>1209</v>
      </c>
      <c r="C17" s="147"/>
      <c r="D17" s="147"/>
      <c r="E17" s="147"/>
      <c r="F17" s="147"/>
    </row>
    <row r="18" spans="1:6" ht="25.5" x14ac:dyDescent="0.25">
      <c r="A18" s="147">
        <v>13</v>
      </c>
      <c r="B18" s="148" t="s">
        <v>979</v>
      </c>
      <c r="C18" s="278"/>
      <c r="D18" s="279"/>
      <c r="E18" s="279"/>
      <c r="F18" s="279"/>
    </row>
    <row r="19" spans="1:6" hidden="1" x14ac:dyDescent="0.25">
      <c r="A19" s="290" t="s">
        <v>980</v>
      </c>
      <c r="B19" s="291"/>
      <c r="C19" s="291"/>
      <c r="D19" s="291"/>
      <c r="E19" s="291"/>
      <c r="F19" s="292"/>
    </row>
    <row r="20" spans="1:6" ht="25.5" hidden="1" x14ac:dyDescent="0.25">
      <c r="A20" s="216">
        <v>14</v>
      </c>
      <c r="B20" s="148" t="s">
        <v>985</v>
      </c>
      <c r="C20" s="217"/>
      <c r="D20" s="217"/>
      <c r="E20" s="147" t="e">
        <f t="shared" ref="E20:E31" si="1">+IF(C20&lt;1,(D20-C20)/C20*100*-1,(D20-C20)/C20*100)</f>
        <v>#DIV/0!</v>
      </c>
      <c r="F20" s="217"/>
    </row>
    <row r="21" spans="1:6" ht="25.5" hidden="1" x14ac:dyDescent="0.25">
      <c r="A21" s="216">
        <f>1+A20</f>
        <v>15</v>
      </c>
      <c r="B21" s="148" t="s">
        <v>986</v>
      </c>
      <c r="C21" s="217"/>
      <c r="D21" s="217"/>
      <c r="E21" s="147" t="e">
        <f t="shared" si="1"/>
        <v>#DIV/0!</v>
      </c>
      <c r="F21" s="217"/>
    </row>
    <row r="22" spans="1:6" ht="25.5" hidden="1" x14ac:dyDescent="0.25">
      <c r="A22" s="216">
        <f t="shared" ref="A22:A31" si="2">1+A21</f>
        <v>16</v>
      </c>
      <c r="B22" s="148" t="s">
        <v>987</v>
      </c>
      <c r="C22" s="217"/>
      <c r="D22" s="217"/>
      <c r="E22" s="147" t="e">
        <f t="shared" si="1"/>
        <v>#DIV/0!</v>
      </c>
      <c r="F22" s="217"/>
    </row>
    <row r="23" spans="1:6" ht="25.5" hidden="1" x14ac:dyDescent="0.25">
      <c r="A23" s="216">
        <f t="shared" si="2"/>
        <v>17</v>
      </c>
      <c r="B23" s="148" t="s">
        <v>988</v>
      </c>
      <c r="C23" s="217"/>
      <c r="D23" s="217"/>
      <c r="E23" s="147" t="e">
        <f t="shared" si="1"/>
        <v>#DIV/0!</v>
      </c>
      <c r="F23" s="217"/>
    </row>
    <row r="24" spans="1:6" ht="25.5" hidden="1" x14ac:dyDescent="0.25">
      <c r="A24" s="216">
        <f t="shared" si="2"/>
        <v>18</v>
      </c>
      <c r="B24" s="148" t="s">
        <v>989</v>
      </c>
      <c r="C24" s="217"/>
      <c r="D24" s="217"/>
      <c r="E24" s="147" t="e">
        <f t="shared" si="1"/>
        <v>#DIV/0!</v>
      </c>
      <c r="F24" s="217"/>
    </row>
    <row r="25" spans="1:6" ht="25.5" hidden="1" x14ac:dyDescent="0.25">
      <c r="A25" s="216">
        <f t="shared" si="2"/>
        <v>19</v>
      </c>
      <c r="B25" s="148" t="s">
        <v>990</v>
      </c>
      <c r="C25" s="217"/>
      <c r="D25" s="217"/>
      <c r="E25" s="147" t="e">
        <f t="shared" si="1"/>
        <v>#DIV/0!</v>
      </c>
      <c r="F25" s="217"/>
    </row>
    <row r="26" spans="1:6" ht="25.5" hidden="1" x14ac:dyDescent="0.25">
      <c r="A26" s="216">
        <f t="shared" si="2"/>
        <v>20</v>
      </c>
      <c r="B26" s="148" t="s">
        <v>991</v>
      </c>
      <c r="C26" s="217"/>
      <c r="D26" s="217"/>
      <c r="E26" s="147" t="e">
        <f t="shared" si="1"/>
        <v>#DIV/0!</v>
      </c>
      <c r="F26" s="217"/>
    </row>
    <row r="27" spans="1:6" ht="25.5" hidden="1" x14ac:dyDescent="0.25">
      <c r="A27" s="216">
        <f t="shared" si="2"/>
        <v>21</v>
      </c>
      <c r="B27" s="148" t="s">
        <v>992</v>
      </c>
      <c r="C27" s="217"/>
      <c r="D27" s="217"/>
      <c r="E27" s="147" t="e">
        <f t="shared" si="1"/>
        <v>#DIV/0!</v>
      </c>
      <c r="F27" s="217"/>
    </row>
    <row r="28" spans="1:6" ht="25.5" hidden="1" x14ac:dyDescent="0.25">
      <c r="A28" s="216">
        <f t="shared" si="2"/>
        <v>22</v>
      </c>
      <c r="B28" s="148" t="s">
        <v>981</v>
      </c>
      <c r="C28" s="217"/>
      <c r="D28" s="217"/>
      <c r="E28" s="147" t="e">
        <f t="shared" si="1"/>
        <v>#DIV/0!</v>
      </c>
      <c r="F28" s="217"/>
    </row>
    <row r="29" spans="1:6" ht="25.5" hidden="1" x14ac:dyDescent="0.25">
      <c r="A29" s="216">
        <f t="shared" si="2"/>
        <v>23</v>
      </c>
      <c r="B29" s="148" t="s">
        <v>982</v>
      </c>
      <c r="C29" s="217"/>
      <c r="D29" s="217"/>
      <c r="E29" s="147" t="e">
        <f t="shared" si="1"/>
        <v>#DIV/0!</v>
      </c>
      <c r="F29" s="217"/>
    </row>
    <row r="30" spans="1:6" ht="25.5" hidden="1" x14ac:dyDescent="0.25">
      <c r="A30" s="216">
        <f t="shared" si="2"/>
        <v>24</v>
      </c>
      <c r="B30" s="148" t="s">
        <v>983</v>
      </c>
      <c r="C30" s="217"/>
      <c r="D30" s="217"/>
      <c r="E30" s="147" t="e">
        <f t="shared" si="1"/>
        <v>#DIV/0!</v>
      </c>
      <c r="F30" s="217"/>
    </row>
    <row r="31" spans="1:6" ht="25.5" hidden="1" x14ac:dyDescent="0.25">
      <c r="A31" s="216">
        <f t="shared" si="2"/>
        <v>25</v>
      </c>
      <c r="B31" s="148" t="s">
        <v>984</v>
      </c>
      <c r="C31" s="217"/>
      <c r="D31" s="217"/>
      <c r="E31" s="147" t="e">
        <f t="shared" si="1"/>
        <v>#DIV/0!</v>
      </c>
      <c r="F31" s="217"/>
    </row>
    <row r="32" spans="1:6" x14ac:dyDescent="0.25">
      <c r="A32" s="280">
        <v>14</v>
      </c>
      <c r="B32" s="287" t="s">
        <v>1095</v>
      </c>
      <c r="C32" s="218" t="s">
        <v>1096</v>
      </c>
      <c r="D32" s="218" t="s">
        <v>1098</v>
      </c>
      <c r="E32" s="218" t="s">
        <v>1099</v>
      </c>
      <c r="F32" s="224" t="s">
        <v>967</v>
      </c>
    </row>
    <row r="33" spans="1:6" x14ac:dyDescent="0.25">
      <c r="A33" s="280"/>
      <c r="B33" s="288"/>
      <c r="C33" s="281" t="s">
        <v>1097</v>
      </c>
      <c r="D33" s="282"/>
      <c r="E33" s="282"/>
      <c r="F33" s="283"/>
    </row>
    <row r="34" spans="1:6" x14ac:dyDescent="0.25">
      <c r="A34" s="280"/>
      <c r="B34" s="288"/>
      <c r="C34" s="217"/>
      <c r="D34" s="217"/>
      <c r="E34" s="217"/>
      <c r="F34" s="217"/>
    </row>
    <row r="35" spans="1:6" x14ac:dyDescent="0.25">
      <c r="A35" s="280"/>
      <c r="B35" s="288"/>
      <c r="C35" s="284" t="s">
        <v>1100</v>
      </c>
      <c r="D35" s="285"/>
      <c r="E35" s="285"/>
      <c r="F35" s="286"/>
    </row>
    <row r="36" spans="1:6" x14ac:dyDescent="0.25">
      <c r="A36" s="280"/>
      <c r="B36" s="289"/>
      <c r="C36" s="217"/>
      <c r="D36" s="217"/>
      <c r="E36" s="217"/>
      <c r="F36" s="217"/>
    </row>
    <row r="37" spans="1:6" ht="25.5" x14ac:dyDescent="0.25">
      <c r="A37" s="197">
        <v>15</v>
      </c>
      <c r="B37" s="196" t="s">
        <v>1210</v>
      </c>
      <c r="C37" s="276"/>
      <c r="D37" s="276"/>
      <c r="E37" s="276"/>
      <c r="F37" s="276"/>
    </row>
    <row r="38" spans="1:6" ht="25.5" x14ac:dyDescent="0.25">
      <c r="A38" s="197">
        <v>16</v>
      </c>
      <c r="B38" s="196" t="s">
        <v>1211</v>
      </c>
      <c r="C38" s="276"/>
      <c r="D38" s="276"/>
      <c r="E38" s="276"/>
      <c r="F38" s="276"/>
    </row>
    <row r="39" spans="1:6" x14ac:dyDescent="0.25">
      <c r="A39" s="197">
        <v>17</v>
      </c>
      <c r="B39" s="196"/>
      <c r="C39" s="220" t="s">
        <v>1417</v>
      </c>
      <c r="D39" s="221" t="s">
        <v>1418</v>
      </c>
      <c r="E39" s="220" t="s">
        <v>1273</v>
      </c>
      <c r="F39" s="220" t="s">
        <v>967</v>
      </c>
    </row>
    <row r="40" spans="1:6" x14ac:dyDescent="0.25">
      <c r="A40" s="222"/>
      <c r="B40" s="221" t="s">
        <v>1412</v>
      </c>
      <c r="C40" s="221"/>
      <c r="D40" s="222"/>
      <c r="E40" s="222"/>
      <c r="F40" s="222"/>
    </row>
    <row r="41" spans="1:6" ht="25.5" x14ac:dyDescent="0.25">
      <c r="A41" s="222"/>
      <c r="B41" s="196" t="s">
        <v>1413</v>
      </c>
      <c r="C41" s="221"/>
      <c r="D41" s="222"/>
      <c r="E41" s="222"/>
      <c r="F41" s="222"/>
    </row>
    <row r="42" spans="1:6" x14ac:dyDescent="0.25">
      <c r="A42" s="222"/>
      <c r="B42" s="196" t="s">
        <v>1414</v>
      </c>
      <c r="C42" s="222"/>
      <c r="D42" s="222"/>
      <c r="E42" s="222"/>
      <c r="F42" s="222"/>
    </row>
    <row r="43" spans="1:6" x14ac:dyDescent="0.25">
      <c r="A43" s="222"/>
      <c r="B43" s="196" t="s">
        <v>1415</v>
      </c>
      <c r="C43" s="222"/>
      <c r="D43" s="222"/>
      <c r="E43" s="222"/>
      <c r="F43" s="222"/>
    </row>
    <row r="44" spans="1:6" x14ac:dyDescent="0.25">
      <c r="A44" s="222"/>
      <c r="B44" s="196" t="s">
        <v>1416</v>
      </c>
      <c r="C44" s="222"/>
      <c r="D44" s="222"/>
      <c r="E44" s="222"/>
      <c r="F44" s="222"/>
    </row>
    <row r="45" spans="1:6" ht="14.45" customHeight="1" x14ac:dyDescent="0.25">
      <c r="A45" s="219">
        <v>18</v>
      </c>
      <c r="B45" s="207" t="s">
        <v>1419</v>
      </c>
      <c r="C45" s="222"/>
      <c r="D45" s="221" t="s">
        <v>1272</v>
      </c>
      <c r="E45" s="221"/>
      <c r="F45" s="221"/>
    </row>
    <row r="46" spans="1:6" ht="29.1" customHeight="1" x14ac:dyDescent="0.25">
      <c r="A46" s="219"/>
      <c r="B46" s="196" t="s">
        <v>1420</v>
      </c>
      <c r="C46" s="222"/>
      <c r="D46" s="222"/>
      <c r="E46" s="222"/>
      <c r="F46" s="272"/>
    </row>
    <row r="47" spans="1:6" x14ac:dyDescent="0.25">
      <c r="A47" s="219"/>
      <c r="B47" s="196" t="s">
        <v>1421</v>
      </c>
      <c r="C47" s="222"/>
      <c r="D47" s="222"/>
      <c r="E47" s="222"/>
      <c r="F47" s="273"/>
    </row>
    <row r="48" spans="1:6" x14ac:dyDescent="0.25">
      <c r="A48" s="219"/>
      <c r="B48" s="196" t="s">
        <v>1422</v>
      </c>
      <c r="C48" s="222"/>
      <c r="D48" s="222"/>
      <c r="E48" s="222"/>
      <c r="F48" s="274"/>
    </row>
    <row r="49" spans="1:6" x14ac:dyDescent="0.25">
      <c r="A49" s="219">
        <v>19</v>
      </c>
      <c r="B49" s="207" t="s">
        <v>1423</v>
      </c>
      <c r="C49" s="221"/>
      <c r="D49" s="221" t="s">
        <v>1272</v>
      </c>
      <c r="E49" s="222"/>
      <c r="F49" s="222"/>
    </row>
    <row r="50" spans="1:6" x14ac:dyDescent="0.25">
      <c r="A50" s="222"/>
      <c r="B50" s="196" t="s">
        <v>1424</v>
      </c>
      <c r="C50" s="222"/>
      <c r="D50" s="222"/>
      <c r="E50" s="222"/>
      <c r="F50" s="275"/>
    </row>
    <row r="51" spans="1:6" x14ac:dyDescent="0.25">
      <c r="A51" s="222"/>
      <c r="B51" s="196" t="s">
        <v>1425</v>
      </c>
      <c r="C51" s="223"/>
      <c r="D51" s="222"/>
      <c r="E51" s="222"/>
      <c r="F51" s="275"/>
    </row>
    <row r="52" spans="1:6" x14ac:dyDescent="0.25">
      <c r="A52" s="222"/>
      <c r="B52" s="196" t="s">
        <v>1426</v>
      </c>
      <c r="C52" s="222"/>
      <c r="D52" s="222"/>
      <c r="E52" s="222"/>
      <c r="F52" s="275"/>
    </row>
    <row r="53" spans="1:6" ht="60" x14ac:dyDescent="0.25">
      <c r="A53" s="170" t="s">
        <v>1256</v>
      </c>
      <c r="B53" s="235" t="s">
        <v>1431</v>
      </c>
    </row>
  </sheetData>
  <mergeCells count="13">
    <mergeCell ref="F46:F48"/>
    <mergeCell ref="F50:F52"/>
    <mergeCell ref="C37:F37"/>
    <mergeCell ref="C38:F38"/>
    <mergeCell ref="A1:F1"/>
    <mergeCell ref="A2:F2"/>
    <mergeCell ref="A3:F3"/>
    <mergeCell ref="C18:F18"/>
    <mergeCell ref="A32:A36"/>
    <mergeCell ref="C33:F33"/>
    <mergeCell ref="C35:F35"/>
    <mergeCell ref="B32:B36"/>
    <mergeCell ref="A19:F19"/>
  </mergeCells>
  <pageMargins left="0.23622047244094491" right="0.23622047244094491" top="0.74803149606299213" bottom="0.74803149606299213" header="0.31496062992125984" footer="0.31496062992125984"/>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Profile Form I</vt:lpstr>
      <vt:lpstr>Profile Form II</vt:lpstr>
      <vt:lpstr>Part I &amp; II</vt:lpstr>
      <vt:lpstr>Part I &amp; II .</vt:lpstr>
      <vt:lpstr>Part III to VI</vt:lpstr>
      <vt:lpstr>Part VII</vt:lpstr>
      <vt:lpstr>Part VIII </vt:lpstr>
      <vt:lpstr>PART IX MOU information</vt:lpstr>
      <vt:lpstr>Part X Reasons for variations</vt:lpstr>
      <vt:lpstr>'Part I &amp; II'!Print_Area</vt:lpstr>
      <vt:lpstr>'Part I &amp; II .'!Print_Area</vt:lpstr>
      <vt:lpstr>'Part III to VI'!Print_Area</vt:lpstr>
      <vt:lpstr>'Part VII'!Print_Area</vt:lpstr>
      <vt:lpstr>'Part VIII '!Print_Area</vt:lpstr>
      <vt:lpstr>'Profile Form I'!Print_Area</vt:lpstr>
      <vt:lpstr>'Profile Form II'!Print_Area</vt:lpstr>
      <vt:lpstr>'Part I &amp; II'!Print_Titles</vt:lpstr>
      <vt:lpstr>'Part I &amp; II .'!Print_Titles</vt:lpstr>
      <vt:lpstr>'Part III to VI'!Print_Titles</vt:lpstr>
      <vt:lpstr>'Part VII'!Print_Titles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2023-07-20T05:02:19Z</dcterms:modified>
</cp:coreProperties>
</file>